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805" firstSheet="1" activeTab="1"/>
  </bookViews>
  <sheets>
    <sheet name="Hárok4" sheetId="1" state="hidden" r:id="rId1"/>
    <sheet name="Hárok1" sheetId="2" r:id="rId2"/>
    <sheet name="Hárok5" sheetId="3" state="hidden" r:id="rId3"/>
    <sheet name="Hárok2" sheetId="4" r:id="rId4"/>
    <sheet name="Hárok6" sheetId="5" state="hidden" r:id="rId5"/>
    <sheet name="Hárok3" sheetId="6" r:id="rId6"/>
  </sheets>
  <definedNames>
    <definedName name="_xlnm.Print_Area" localSheetId="1">'Hárok1'!$A$1:$N$105</definedName>
    <definedName name="_xlnm.Print_Area" localSheetId="3">'Hárok2'!$A$1:$R$19</definedName>
    <definedName name="_xlnm.Print_Area" localSheetId="5">'Hárok3'!$A$1:$R$11</definedName>
  </definedNames>
  <calcPr fullCalcOnLoad="1"/>
</workbook>
</file>

<file path=xl/sharedStrings.xml><?xml version="1.0" encoding="utf-8"?>
<sst xmlns="http://schemas.openxmlformats.org/spreadsheetml/2006/main" count="207" uniqueCount="149">
  <si>
    <t>Kód</t>
  </si>
  <si>
    <t>Ukazovateľ</t>
  </si>
  <si>
    <t>Daňové príjmy</t>
  </si>
  <si>
    <t>z pozemkov</t>
  </si>
  <si>
    <t>zo stavieb</t>
  </si>
  <si>
    <t>z bytov</t>
  </si>
  <si>
    <t>Dane z prijmov:</t>
  </si>
  <si>
    <t>Dane z majetku:</t>
  </si>
  <si>
    <t xml:space="preserve">z nehnuteľností: </t>
  </si>
  <si>
    <t>Domáce dane:</t>
  </si>
  <si>
    <t>za psa</t>
  </si>
  <si>
    <t>Nedaňové príjmy</t>
  </si>
  <si>
    <t>Administratívne a iné popl.</t>
  </si>
  <si>
    <t>Kapitálové príjmy</t>
  </si>
  <si>
    <t>Z predaja kapitálových aktív</t>
  </si>
  <si>
    <t>z predaja bytov</t>
  </si>
  <si>
    <t>z predaja budov</t>
  </si>
  <si>
    <t>Úroky z d.úverov a vkladov</t>
  </si>
  <si>
    <t>Iné nedaňové príjmy</t>
  </si>
  <si>
    <t>Ostatné príjmy</t>
  </si>
  <si>
    <t xml:space="preserve">                           </t>
  </si>
  <si>
    <t>Granty a transfery</t>
  </si>
  <si>
    <t>za užív. verej. priestranstva</t>
  </si>
  <si>
    <t>Dane za špecifické služby</t>
  </si>
  <si>
    <t xml:space="preserve">Príjmy z podnikania a </t>
  </si>
  <si>
    <t>z vlastníctva majetku</t>
  </si>
  <si>
    <t>Príjmy z vlastníctva</t>
  </si>
  <si>
    <t>Z prenajatých pozemkov</t>
  </si>
  <si>
    <t>Z prenajatých pozemkov-lesy</t>
  </si>
  <si>
    <t>Z prenajatých budov</t>
  </si>
  <si>
    <t>Poplatky a platby z nepriem.</t>
  </si>
  <si>
    <t>a náhodného predaja a služieb</t>
  </si>
  <si>
    <t>za relácie v miestnom rozhlase</t>
  </si>
  <si>
    <t>zo vstupného - kultúra</t>
  </si>
  <si>
    <t>Príjem z predaja pozemkov</t>
  </si>
  <si>
    <t>z účtov finančného hospodárenia</t>
  </si>
  <si>
    <t>Ďalše admin.a iné poplatky</t>
  </si>
  <si>
    <t>Administratívne poplatky - správne</t>
  </si>
  <si>
    <t>P R Í J M Y - BEŽNÝ ROZPOČET</t>
  </si>
  <si>
    <t>PRÍJMY KAPITÁLOVÉ</t>
  </si>
  <si>
    <t>Kapitálové príjmy spolu:</t>
  </si>
  <si>
    <t>za poskytnutie služieb za úhradu</t>
  </si>
  <si>
    <t>decentralizačná dotácia - matrika</t>
  </si>
  <si>
    <t xml:space="preserve"> za zber a zneškodňovanie odpadov </t>
  </si>
  <si>
    <t>Príjmy spolu: (100+200+300)</t>
  </si>
  <si>
    <t>Z prenajatých bytov</t>
  </si>
  <si>
    <t>decentralizačná dotácia - školy</t>
  </si>
  <si>
    <t>za výpožičnú službu-knižnica</t>
  </si>
  <si>
    <t>za znečisťovanie ovzdušia</t>
  </si>
  <si>
    <t xml:space="preserve"> </t>
  </si>
  <si>
    <t>zo vstupného -kino + letné kino</t>
  </si>
  <si>
    <t>opatrovateľská služba</t>
  </si>
  <si>
    <t>za ubytovanie</t>
  </si>
  <si>
    <t>za nevýherné hracie prístroje</t>
  </si>
  <si>
    <t>za predajné automaty</t>
  </si>
  <si>
    <t>výnos dane pre úz. samosprávu</t>
  </si>
  <si>
    <t>Prenájom Bytová správa</t>
  </si>
  <si>
    <t>nenormatívna dotácia - školy</t>
  </si>
  <si>
    <t xml:space="preserve"> Kód </t>
  </si>
  <si>
    <t xml:space="preserve"> Ukazovateľ </t>
  </si>
  <si>
    <t xml:space="preserve"> Príjmy spolu: </t>
  </si>
  <si>
    <t>Z prenájmu hrobových miest</t>
  </si>
  <si>
    <t>decentralizačná dotácia - úrady</t>
  </si>
  <si>
    <t>príjem za ŠN</t>
  </si>
  <si>
    <t>Z prenajatých pozemkov - šk. lesy</t>
  </si>
  <si>
    <t>EUR</t>
  </si>
  <si>
    <t xml:space="preserve">          Rok 2012</t>
  </si>
  <si>
    <t>Rok 2012</t>
  </si>
  <si>
    <t>Rok 2013</t>
  </si>
  <si>
    <t>odvod z lotérií</t>
  </si>
  <si>
    <t>dotácia ÚPSVaR</t>
  </si>
  <si>
    <t>hmotná núdza</t>
  </si>
  <si>
    <t>osobitný príjemca</t>
  </si>
  <si>
    <t>dotácia pre materské školy</t>
  </si>
  <si>
    <t>P.č.</t>
  </si>
  <si>
    <t>Prijaté úvery</t>
  </si>
  <si>
    <t>príjem z reklamy</t>
  </si>
  <si>
    <t xml:space="preserve">náhrady poistného plnenia </t>
  </si>
  <si>
    <t>vratky</t>
  </si>
  <si>
    <t>Rok 2011 - 2. úprava</t>
  </si>
  <si>
    <t>Rok 2011 -2. úprava</t>
  </si>
  <si>
    <t>Rok 2014</t>
  </si>
  <si>
    <t xml:space="preserve"> FINANČNÉ OPERÁCIE - PRÍJMY </t>
  </si>
  <si>
    <t>splátky sociálnych pôžičiek</t>
  </si>
  <si>
    <t>Prenájom Bytová správa - byty Drieňová</t>
  </si>
  <si>
    <t>ostatné dotácie</t>
  </si>
  <si>
    <t>Pokuty</t>
  </si>
  <si>
    <t>z nadbytočného majetku</t>
  </si>
  <si>
    <t>prevod z rezervného fondu</t>
  </si>
  <si>
    <t>daň za dobývací priestor</t>
  </si>
  <si>
    <t>parkovné</t>
  </si>
  <si>
    <t xml:space="preserve">Rok 2013 </t>
  </si>
  <si>
    <t>prevod prostr. z predchádzajúcich rokov</t>
  </si>
  <si>
    <t xml:space="preserve">Rok 2014 </t>
  </si>
  <si>
    <t>dotácie zo zahraničia</t>
  </si>
  <si>
    <t>Prenájom Bytová správa - Budovateľská 14</t>
  </si>
  <si>
    <t>Prenájom Bytová správa - Budovateľská 13</t>
  </si>
  <si>
    <t>humanitárna pomoc</t>
  </si>
  <si>
    <t>dotácia na vojnové hroby</t>
  </si>
  <si>
    <t>zábezpeky</t>
  </si>
  <si>
    <t>OS 2016</t>
  </si>
  <si>
    <t>NFP - Podpora soc.služieb - komunitné centrum</t>
  </si>
  <si>
    <t>dotácia na knižnicu</t>
  </si>
  <si>
    <t>za prebytočný hnuteľný majetok</t>
  </si>
  <si>
    <t>Granty, dary a sponzorské príspevky</t>
  </si>
  <si>
    <t>dotácia na vydanie publikácie</t>
  </si>
  <si>
    <t xml:space="preserve">dotácie FPÚ </t>
  </si>
  <si>
    <t>Rok 2021</t>
  </si>
  <si>
    <t>Dotácia AVF</t>
  </si>
  <si>
    <t>Dotácia hasiči</t>
  </si>
  <si>
    <t>Predaj výrobkov a služieb v Informačnom centre</t>
  </si>
  <si>
    <t>Zverejnenie inzercie v ŠN</t>
  </si>
  <si>
    <t>Príjem z podnikateľskej činnosti</t>
  </si>
  <si>
    <t>návratná finančná výpomoc</t>
  </si>
  <si>
    <t>úvery</t>
  </si>
  <si>
    <t>dotácia na rekonštrukciu atletického štadióna</t>
  </si>
  <si>
    <t xml:space="preserve">dotácia na sčítanie obyvateľov </t>
  </si>
  <si>
    <t>prevod z fondu rozvoja bývania</t>
  </si>
  <si>
    <t>dotácia na testovanie COVID</t>
  </si>
  <si>
    <t>dotácia na projekt Pomáhajúce profesie v MŠ</t>
  </si>
  <si>
    <t>Dotácia SFZ na futbalovú infraštruktúru</t>
  </si>
  <si>
    <t>dotácia na obnovu pamätníkov</t>
  </si>
  <si>
    <t>OS 2021</t>
  </si>
  <si>
    <t>dotácia na projekt Pomáhajúce profesie v ZŠ</t>
  </si>
  <si>
    <t>dotácia BBSK</t>
  </si>
  <si>
    <t>SMART CITY - dotácia MDaV SR</t>
  </si>
  <si>
    <t>Dotácia na detské ihrisko</t>
  </si>
  <si>
    <t xml:space="preserve">verejné priestranstvá dotácia </t>
  </si>
  <si>
    <t>dotácia MK SR - Plán manažment lokality UNESCO</t>
  </si>
  <si>
    <t>dotácia MPSVaR - dotácia na energie</t>
  </si>
  <si>
    <t>Dotácia na odídencov z Ukrajiny</t>
  </si>
  <si>
    <t>Dotácia na rekonštrukciu Kaplnky Sv. Alžbety</t>
  </si>
  <si>
    <t>Sponzorské na kapit. výdavky zo zahraničia</t>
  </si>
  <si>
    <t>dotácia na komunálne voľby</t>
  </si>
  <si>
    <t>Rok 2024</t>
  </si>
  <si>
    <t>Rok 2025</t>
  </si>
  <si>
    <t>dotácia na opatrovateľky</t>
  </si>
  <si>
    <t xml:space="preserve">                   Návrh  rozpočtu Mesta Banská Štiavnica pre roky 2024, 2025 a 2026</t>
  </si>
  <si>
    <t>Rok 2022</t>
  </si>
  <si>
    <t>sankcie uložené v daňovom konaní</t>
  </si>
  <si>
    <t>Rok 2023 rozpočet</t>
  </si>
  <si>
    <t>Rok 2023 očakávaná skutočnosť</t>
  </si>
  <si>
    <t>Rok 2026</t>
  </si>
  <si>
    <t>Beh TM štartovné</t>
  </si>
  <si>
    <t>dotácie MK SR na opravu pamiatok</t>
  </si>
  <si>
    <t>dotácia MF SR na obnovu ZUŠ</t>
  </si>
  <si>
    <t>Dotácia MF SR - rekonštrukcia ZUŠ</t>
  </si>
  <si>
    <t>dotácia na výdavky COVID</t>
  </si>
  <si>
    <t>za rozvoj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</si>
</sst>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\ _S_k_-;\-* #,##0.0\ _S_k_-;_-* &quot;-&quot;?\ _S_k_-;_-@_-"/>
  </numFmts>
  <fonts count="59">
    <font>
      <sz val="12"/>
      <name val="Times New Roman CE"/>
      <family val="1"/>
    </font>
    <font>
      <sz val="10"/>
      <name val="Arial CE"/>
      <family val="0"/>
    </font>
    <font>
      <u val="single"/>
      <sz val="10.8"/>
      <color indexed="12"/>
      <name val="Times New Roman CE"/>
      <family val="1"/>
    </font>
    <font>
      <u val="single"/>
      <sz val="10.8"/>
      <color indexed="36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E"/>
      <family val="1"/>
    </font>
    <font>
      <i/>
      <sz val="14"/>
      <name val="Times New Roman"/>
      <family val="1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b/>
      <sz val="12"/>
      <name val="Times New Roman CE"/>
      <family val="1"/>
    </font>
    <font>
      <b/>
      <sz val="18"/>
      <name val="Times New Roman CE"/>
      <family val="1"/>
    </font>
    <font>
      <sz val="12"/>
      <color indexed="10"/>
      <name val="Times New Roman CE"/>
      <family val="1"/>
    </font>
    <font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 CE"/>
      <family val="0"/>
    </font>
    <font>
      <sz val="14"/>
      <color indexed="8"/>
      <name val="Times New Roman"/>
      <family val="1"/>
    </font>
    <font>
      <b/>
      <sz val="14"/>
      <color indexed="8"/>
      <name val="Times New Roman CE"/>
      <family val="1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b/>
      <sz val="12"/>
      <color rgb="FFFF0000"/>
      <name val="Times New Roman CE"/>
      <family val="0"/>
    </font>
    <font>
      <sz val="14"/>
      <color theme="1"/>
      <name val="Times New Roman"/>
      <family val="1"/>
    </font>
    <font>
      <b/>
      <sz val="14"/>
      <color theme="1"/>
      <name val="Times New Roman CE"/>
      <family val="1"/>
    </font>
    <font>
      <sz val="14"/>
      <color theme="1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171" fontId="0" fillId="0" borderId="1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9" applyNumberFormat="0" applyAlignment="0" applyProtection="0"/>
    <xf numFmtId="0" fontId="50" fillId="24" borderId="9" applyNumberFormat="0" applyAlignment="0" applyProtection="0"/>
    <xf numFmtId="0" fontId="51" fillId="24" borderId="10" applyNumberFormat="0" applyAlignment="0" applyProtection="0"/>
    <xf numFmtId="0" fontId="52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61">
    <xf numFmtId="171" fontId="0" fillId="0" borderId="1" xfId="0" applyAlignment="1">
      <alignment/>
    </xf>
    <xf numFmtId="171" fontId="0" fillId="0" borderId="11" xfId="0" applyBorder="1" applyAlignment="1">
      <alignment/>
    </xf>
    <xf numFmtId="171" fontId="6" fillId="0" borderId="1" xfId="0" applyFont="1" applyBorder="1" applyAlignment="1">
      <alignment/>
    </xf>
    <xf numFmtId="171" fontId="8" fillId="0" borderId="1" xfId="0" applyFont="1" applyBorder="1" applyAlignment="1">
      <alignment/>
    </xf>
    <xf numFmtId="171" fontId="5" fillId="0" borderId="12" xfId="0" applyFont="1" applyBorder="1" applyAlignment="1">
      <alignment horizontal="right"/>
    </xf>
    <xf numFmtId="171" fontId="5" fillId="0" borderId="13" xfId="0" applyFont="1" applyBorder="1" applyAlignment="1">
      <alignment horizontal="right"/>
    </xf>
    <xf numFmtId="171" fontId="5" fillId="0" borderId="12" xfId="0" applyFont="1" applyBorder="1" applyAlignment="1">
      <alignment horizontal="center"/>
    </xf>
    <xf numFmtId="171" fontId="5" fillId="0" borderId="14" xfId="0" applyFont="1" applyBorder="1" applyAlignment="1">
      <alignment horizontal="right"/>
    </xf>
    <xf numFmtId="171" fontId="8" fillId="0" borderId="12" xfId="0" applyFont="1" applyBorder="1" applyAlignment="1">
      <alignment/>
    </xf>
    <xf numFmtId="171" fontId="4" fillId="0" borderId="15" xfId="0" applyFont="1" applyBorder="1" applyAlignment="1">
      <alignment/>
    </xf>
    <xf numFmtId="171" fontId="7" fillId="0" borderId="11" xfId="0" applyFont="1" applyBorder="1" applyAlignment="1">
      <alignment/>
    </xf>
    <xf numFmtId="171" fontId="4" fillId="0" borderId="11" xfId="0" applyFont="1" applyBorder="1" applyAlignment="1">
      <alignment/>
    </xf>
    <xf numFmtId="171" fontId="4" fillId="0" borderId="16" xfId="0" applyFont="1" applyBorder="1" applyAlignment="1">
      <alignment/>
    </xf>
    <xf numFmtId="171" fontId="4" fillId="0" borderId="17" xfId="0" applyFont="1" applyBorder="1" applyAlignment="1">
      <alignment/>
    </xf>
    <xf numFmtId="171" fontId="4" fillId="0" borderId="18" xfId="0" applyFont="1" applyBorder="1" applyAlignment="1">
      <alignment/>
    </xf>
    <xf numFmtId="171" fontId="4" fillId="0" borderId="0" xfId="0" applyFont="1" applyBorder="1" applyAlignment="1">
      <alignment/>
    </xf>
    <xf numFmtId="171" fontId="4" fillId="0" borderId="19" xfId="0" applyFont="1" applyBorder="1" applyAlignment="1">
      <alignment/>
    </xf>
    <xf numFmtId="171" fontId="4" fillId="0" borderId="20" xfId="0" applyFont="1" applyBorder="1" applyAlignment="1">
      <alignment/>
    </xf>
    <xf numFmtId="171" fontId="4" fillId="0" borderId="21" xfId="0" applyFont="1" applyBorder="1" applyAlignment="1">
      <alignment/>
    </xf>
    <xf numFmtId="171" fontId="4" fillId="0" borderId="13" xfId="0" applyFont="1" applyBorder="1" applyAlignment="1">
      <alignment horizontal="right"/>
    </xf>
    <xf numFmtId="171" fontId="10" fillId="0" borderId="1" xfId="0" applyFont="1" applyBorder="1" applyAlignment="1">
      <alignment/>
    </xf>
    <xf numFmtId="171" fontId="10" fillId="0" borderId="12" xfId="0" applyFont="1" applyBorder="1" applyAlignment="1">
      <alignment/>
    </xf>
    <xf numFmtId="171" fontId="8" fillId="0" borderId="12" xfId="0" applyFont="1" applyBorder="1" applyAlignment="1">
      <alignment horizontal="center"/>
    </xf>
    <xf numFmtId="171" fontId="8" fillId="0" borderId="14" xfId="0" applyFont="1" applyBorder="1" applyAlignment="1">
      <alignment/>
    </xf>
    <xf numFmtId="171" fontId="8" fillId="0" borderId="12" xfId="0" applyFont="1" applyBorder="1" applyAlignment="1">
      <alignment/>
    </xf>
    <xf numFmtId="171" fontId="5" fillId="0" borderId="14" xfId="0" applyFont="1" applyBorder="1" applyAlignment="1">
      <alignment/>
    </xf>
    <xf numFmtId="171" fontId="5" fillId="0" borderId="0" xfId="0" applyFont="1" applyBorder="1" applyAlignment="1">
      <alignment horizontal="right"/>
    </xf>
    <xf numFmtId="171" fontId="0" fillId="0" borderId="0" xfId="0" applyBorder="1" applyAlignment="1">
      <alignment/>
    </xf>
    <xf numFmtId="171" fontId="7" fillId="0" borderId="1" xfId="0" applyFont="1" applyBorder="1" applyAlignment="1">
      <alignment horizontal="left"/>
    </xf>
    <xf numFmtId="171" fontId="0" fillId="0" borderId="13" xfId="0" applyBorder="1" applyAlignment="1">
      <alignment/>
    </xf>
    <xf numFmtId="171" fontId="12" fillId="0" borderId="0" xfId="0" applyFont="1" applyBorder="1" applyAlignment="1">
      <alignment/>
    </xf>
    <xf numFmtId="171" fontId="7" fillId="0" borderId="0" xfId="0" applyFont="1" applyBorder="1" applyAlignment="1">
      <alignment/>
    </xf>
    <xf numFmtId="171" fontId="0" fillId="0" borderId="12" xfId="0" applyBorder="1" applyAlignment="1">
      <alignment/>
    </xf>
    <xf numFmtId="171" fontId="8" fillId="0" borderId="14" xfId="0" applyFont="1" applyBorder="1" applyAlignment="1">
      <alignment/>
    </xf>
    <xf numFmtId="171" fontId="5" fillId="0" borderId="1" xfId="0" applyFont="1" applyBorder="1" applyAlignment="1">
      <alignment/>
    </xf>
    <xf numFmtId="171" fontId="0" fillId="0" borderId="22" xfId="0" applyBorder="1" applyAlignment="1">
      <alignment/>
    </xf>
    <xf numFmtId="171" fontId="0" fillId="0" borderId="23" xfId="0" applyBorder="1" applyAlignment="1">
      <alignment/>
    </xf>
    <xf numFmtId="171" fontId="0" fillId="0" borderId="24" xfId="0" applyBorder="1" applyAlignment="1">
      <alignment/>
    </xf>
    <xf numFmtId="171" fontId="5" fillId="0" borderId="13" xfId="0" applyFont="1" applyBorder="1" applyAlignment="1">
      <alignment/>
    </xf>
    <xf numFmtId="171" fontId="0" fillId="0" borderId="25" xfId="0" applyBorder="1" applyAlignment="1">
      <alignment/>
    </xf>
    <xf numFmtId="171" fontId="0" fillId="0" borderId="15" xfId="0" applyBorder="1" applyAlignment="1">
      <alignment/>
    </xf>
    <xf numFmtId="171" fontId="0" fillId="0" borderId="26" xfId="0" applyBorder="1" applyAlignment="1">
      <alignment/>
    </xf>
    <xf numFmtId="171" fontId="8" fillId="0" borderId="1" xfId="0" applyFont="1" applyBorder="1" applyAlignment="1">
      <alignment/>
    </xf>
    <xf numFmtId="171" fontId="5" fillId="0" borderId="1" xfId="0" applyFont="1" applyBorder="1" applyAlignment="1">
      <alignment/>
    </xf>
    <xf numFmtId="171" fontId="4" fillId="0" borderId="1" xfId="0" applyFont="1" applyBorder="1" applyAlignment="1">
      <alignment/>
    </xf>
    <xf numFmtId="171" fontId="4" fillId="0" borderId="27" xfId="0" applyFont="1" applyBorder="1" applyAlignment="1">
      <alignment/>
    </xf>
    <xf numFmtId="171" fontId="0" fillId="0" borderId="28" xfId="0" applyBorder="1" applyAlignment="1">
      <alignment/>
    </xf>
    <xf numFmtId="171" fontId="0" fillId="32" borderId="0" xfId="0" applyFill="1" applyBorder="1" applyAlignment="1">
      <alignment/>
    </xf>
    <xf numFmtId="171" fontId="0" fillId="32" borderId="29" xfId="0" applyFill="1" applyBorder="1" applyAlignment="1">
      <alignment/>
    </xf>
    <xf numFmtId="171" fontId="0" fillId="33" borderId="0" xfId="0" applyFill="1" applyBorder="1" applyAlignment="1">
      <alignment/>
    </xf>
    <xf numFmtId="171" fontId="0" fillId="33" borderId="28" xfId="0" applyFill="1" applyBorder="1" applyAlignment="1">
      <alignment/>
    </xf>
    <xf numFmtId="171" fontId="0" fillId="33" borderId="1" xfId="0" applyFill="1" applyAlignment="1">
      <alignment/>
    </xf>
    <xf numFmtId="171" fontId="0" fillId="33" borderId="13" xfId="0" applyFill="1" applyBorder="1" applyAlignment="1">
      <alignment/>
    </xf>
    <xf numFmtId="171" fontId="0" fillId="33" borderId="11" xfId="0" applyFill="1" applyBorder="1" applyAlignment="1">
      <alignment/>
    </xf>
    <xf numFmtId="171" fontId="0" fillId="33" borderId="18" xfId="0" applyFill="1" applyBorder="1" applyAlignment="1">
      <alignment/>
    </xf>
    <xf numFmtId="171" fontId="0" fillId="33" borderId="20" xfId="0" applyFill="1" applyBorder="1" applyAlignment="1">
      <alignment/>
    </xf>
    <xf numFmtId="171" fontId="0" fillId="33" borderId="29" xfId="0" applyFill="1" applyBorder="1" applyAlignment="1">
      <alignment/>
    </xf>
    <xf numFmtId="171" fontId="0" fillId="0" borderId="30" xfId="0" applyBorder="1" applyAlignment="1">
      <alignment/>
    </xf>
    <xf numFmtId="171" fontId="7" fillId="0" borderId="1" xfId="0" applyFont="1" applyBorder="1" applyAlignment="1">
      <alignment horizontal="center"/>
    </xf>
    <xf numFmtId="171" fontId="4" fillId="0" borderId="1" xfId="0" applyFont="1" applyBorder="1" applyAlignment="1">
      <alignment horizontal="center"/>
    </xf>
    <xf numFmtId="171" fontId="4" fillId="0" borderId="12" xfId="0" applyFont="1" applyBorder="1" applyAlignment="1">
      <alignment horizontal="center"/>
    </xf>
    <xf numFmtId="171" fontId="9" fillId="0" borderId="12" xfId="0" applyFont="1" applyBorder="1" applyAlignment="1">
      <alignment horizontal="center"/>
    </xf>
    <xf numFmtId="171" fontId="4" fillId="0" borderId="14" xfId="0" applyFont="1" applyBorder="1" applyAlignment="1">
      <alignment horizontal="center"/>
    </xf>
    <xf numFmtId="171" fontId="4" fillId="0" borderId="13" xfId="0" applyFont="1" applyBorder="1" applyAlignment="1">
      <alignment horizontal="center"/>
    </xf>
    <xf numFmtId="171" fontId="11" fillId="0" borderId="31" xfId="0" applyFont="1" applyBorder="1" applyAlignment="1">
      <alignment horizontal="center"/>
    </xf>
    <xf numFmtId="171" fontId="4" fillId="0" borderId="12" xfId="0" applyFont="1" applyBorder="1" applyAlignment="1">
      <alignment/>
    </xf>
    <xf numFmtId="171" fontId="4" fillId="0" borderId="14" xfId="0" applyFont="1" applyBorder="1" applyAlignment="1">
      <alignment/>
    </xf>
    <xf numFmtId="171" fontId="10" fillId="0" borderId="14" xfId="0" applyFont="1" applyBorder="1" applyAlignment="1">
      <alignment/>
    </xf>
    <xf numFmtId="171" fontId="4" fillId="0" borderId="26" xfId="0" applyFont="1" applyBorder="1" applyAlignment="1">
      <alignment/>
    </xf>
    <xf numFmtId="171" fontId="4" fillId="0" borderId="13" xfId="0" applyFont="1" applyBorder="1" applyAlignment="1">
      <alignment/>
    </xf>
    <xf numFmtId="171" fontId="7" fillId="0" borderId="1" xfId="0" applyFont="1" applyBorder="1" applyAlignment="1">
      <alignment/>
    </xf>
    <xf numFmtId="171" fontId="4" fillId="0" borderId="14" xfId="0" applyFont="1" applyBorder="1" applyAlignment="1">
      <alignment/>
    </xf>
    <xf numFmtId="171" fontId="4" fillId="0" borderId="14" xfId="0" applyFont="1" applyBorder="1" applyAlignment="1">
      <alignment horizontal="right"/>
    </xf>
    <xf numFmtId="171" fontId="5" fillId="0" borderId="26" xfId="0" applyFont="1" applyBorder="1" applyAlignment="1">
      <alignment/>
    </xf>
    <xf numFmtId="171" fontId="0" fillId="0" borderId="20" xfId="0" applyBorder="1" applyAlignment="1">
      <alignment/>
    </xf>
    <xf numFmtId="171" fontId="0" fillId="0" borderId="21" xfId="0" applyBorder="1" applyAlignment="1">
      <alignment/>
    </xf>
    <xf numFmtId="171" fontId="5" fillId="0" borderId="12" xfId="0" applyFont="1" applyBorder="1" applyAlignment="1">
      <alignment/>
    </xf>
    <xf numFmtId="171" fontId="11" fillId="0" borderId="0" xfId="0" applyFont="1" applyBorder="1" applyAlignment="1">
      <alignment/>
    </xf>
    <xf numFmtId="171" fontId="11" fillId="33" borderId="0" xfId="0" applyFont="1" applyFill="1" applyBorder="1" applyAlignment="1">
      <alignment/>
    </xf>
    <xf numFmtId="171" fontId="10" fillId="0" borderId="1" xfId="0" applyFont="1" applyBorder="1" applyAlignment="1">
      <alignment horizontal="center"/>
    </xf>
    <xf numFmtId="171" fontId="11" fillId="0" borderId="31" xfId="0" applyFont="1" applyBorder="1" applyAlignment="1">
      <alignment horizontal="center"/>
    </xf>
    <xf numFmtId="171" fontId="5" fillId="0" borderId="14" xfId="0" applyFont="1" applyBorder="1" applyAlignment="1">
      <alignment horizontal="right"/>
    </xf>
    <xf numFmtId="171" fontId="4" fillId="0" borderId="0" xfId="0" applyFont="1" applyFill="1" applyBorder="1" applyAlignment="1">
      <alignment/>
    </xf>
    <xf numFmtId="171" fontId="4" fillId="0" borderId="14" xfId="0" applyFont="1" applyFill="1" applyBorder="1" applyAlignment="1">
      <alignment horizontal="center"/>
    </xf>
    <xf numFmtId="171" fontId="4" fillId="0" borderId="13" xfId="0" applyFont="1" applyFill="1" applyBorder="1" applyAlignment="1">
      <alignment horizontal="center"/>
    </xf>
    <xf numFmtId="171" fontId="10" fillId="0" borderId="1" xfId="0" applyFont="1" applyFill="1" applyBorder="1" applyAlignment="1">
      <alignment/>
    </xf>
    <xf numFmtId="171" fontId="10" fillId="0" borderId="32" xfId="0" applyFont="1" applyFill="1" applyBorder="1" applyAlignment="1">
      <alignment/>
    </xf>
    <xf numFmtId="171" fontId="10" fillId="0" borderId="12" xfId="0" applyFont="1" applyFill="1" applyBorder="1" applyAlignment="1">
      <alignment/>
    </xf>
    <xf numFmtId="171" fontId="4" fillId="0" borderId="23" xfId="0" applyFont="1" applyBorder="1" applyAlignment="1">
      <alignment/>
    </xf>
    <xf numFmtId="171" fontId="7" fillId="0" borderId="23" xfId="0" applyFont="1" applyBorder="1" applyAlignment="1">
      <alignment/>
    </xf>
    <xf numFmtId="171" fontId="4" fillId="33" borderId="0" xfId="0" applyFont="1" applyFill="1" applyBorder="1" applyAlignment="1">
      <alignment/>
    </xf>
    <xf numFmtId="171" fontId="4" fillId="33" borderId="23" xfId="0" applyFont="1" applyFill="1" applyBorder="1" applyAlignment="1">
      <alignment/>
    </xf>
    <xf numFmtId="171" fontId="4" fillId="33" borderId="13" xfId="0" applyFont="1" applyFill="1" applyBorder="1" applyAlignment="1">
      <alignment/>
    </xf>
    <xf numFmtId="171" fontId="4" fillId="0" borderId="25" xfId="0" applyFont="1" applyBorder="1" applyAlignment="1">
      <alignment/>
    </xf>
    <xf numFmtId="171" fontId="5" fillId="0" borderId="11" xfId="0" applyFont="1" applyBorder="1" applyAlignment="1">
      <alignment/>
    </xf>
    <xf numFmtId="171" fontId="6" fillId="0" borderId="1" xfId="0" applyFont="1" applyBorder="1" applyAlignment="1">
      <alignment/>
    </xf>
    <xf numFmtId="171" fontId="6" fillId="0" borderId="32" xfId="0" applyFont="1" applyBorder="1" applyAlignment="1">
      <alignment/>
    </xf>
    <xf numFmtId="171" fontId="6" fillId="0" borderId="15" xfId="0" applyFont="1" applyBorder="1" applyAlignment="1">
      <alignment/>
    </xf>
    <xf numFmtId="171" fontId="6" fillId="0" borderId="11" xfId="0" applyFont="1" applyBorder="1" applyAlignment="1">
      <alignment/>
    </xf>
    <xf numFmtId="171" fontId="6" fillId="0" borderId="1" xfId="0" applyFont="1" applyFill="1" applyBorder="1" applyAlignment="1">
      <alignment/>
    </xf>
    <xf numFmtId="171" fontId="4" fillId="33" borderId="1" xfId="0" applyFont="1" applyFill="1" applyAlignment="1">
      <alignment/>
    </xf>
    <xf numFmtId="171" fontId="4" fillId="0" borderId="1" xfId="0" applyFont="1" applyAlignment="1">
      <alignment/>
    </xf>
    <xf numFmtId="171" fontId="4" fillId="0" borderId="30" xfId="0" applyFont="1" applyBorder="1" applyAlignment="1">
      <alignment/>
    </xf>
    <xf numFmtId="171" fontId="5" fillId="0" borderId="17" xfId="0" applyFont="1" applyBorder="1" applyAlignment="1">
      <alignment/>
    </xf>
    <xf numFmtId="171" fontId="8" fillId="0" borderId="16" xfId="0" applyFont="1" applyBorder="1" applyAlignment="1">
      <alignment/>
    </xf>
    <xf numFmtId="171" fontId="5" fillId="0" borderId="19" xfId="0" applyFont="1" applyBorder="1" applyAlignment="1">
      <alignment/>
    </xf>
    <xf numFmtId="171" fontId="5" fillId="0" borderId="18" xfId="0" applyFont="1" applyBorder="1" applyAlignment="1">
      <alignment horizontal="right"/>
    </xf>
    <xf numFmtId="171" fontId="5" fillId="0" borderId="18" xfId="0" applyFont="1" applyBorder="1" applyAlignment="1">
      <alignment/>
    </xf>
    <xf numFmtId="171" fontId="6" fillId="0" borderId="11" xfId="0" applyFont="1" applyBorder="1" applyAlignment="1">
      <alignment/>
    </xf>
    <xf numFmtId="171" fontId="6" fillId="0" borderId="15" xfId="0" applyFont="1" applyBorder="1" applyAlignment="1">
      <alignment/>
    </xf>
    <xf numFmtId="171" fontId="5" fillId="0" borderId="0" xfId="0" applyFont="1" applyBorder="1" applyAlignment="1">
      <alignment/>
    </xf>
    <xf numFmtId="171" fontId="5" fillId="0" borderId="18" xfId="0" applyFont="1" applyBorder="1" applyAlignment="1">
      <alignment/>
    </xf>
    <xf numFmtId="171" fontId="5" fillId="0" borderId="14" xfId="0" applyFont="1" applyBorder="1" applyAlignment="1">
      <alignment/>
    </xf>
    <xf numFmtId="171" fontId="7" fillId="0" borderId="33" xfId="0" applyFont="1" applyBorder="1" applyAlignment="1">
      <alignment/>
    </xf>
    <xf numFmtId="171" fontId="4" fillId="33" borderId="28" xfId="0" applyFont="1" applyFill="1" applyBorder="1" applyAlignment="1">
      <alignment/>
    </xf>
    <xf numFmtId="171" fontId="0" fillId="34" borderId="0" xfId="0" applyFill="1" applyBorder="1" applyAlignment="1">
      <alignment/>
    </xf>
    <xf numFmtId="171" fontId="0" fillId="34" borderId="1" xfId="0" applyFill="1" applyAlignment="1">
      <alignment/>
    </xf>
    <xf numFmtId="171" fontId="0" fillId="34" borderId="34" xfId="0" applyFill="1" applyBorder="1" applyAlignment="1">
      <alignment/>
    </xf>
    <xf numFmtId="171" fontId="13" fillId="33" borderId="0" xfId="0" applyFont="1" applyFill="1" applyBorder="1" applyAlignment="1">
      <alignment/>
    </xf>
    <xf numFmtId="171" fontId="0" fillId="33" borderId="23" xfId="0" applyFill="1" applyBorder="1" applyAlignment="1">
      <alignment/>
    </xf>
    <xf numFmtId="171" fontId="7" fillId="0" borderId="1" xfId="0" applyFont="1" applyFill="1" applyBorder="1" applyAlignment="1">
      <alignment horizontal="center"/>
    </xf>
    <xf numFmtId="171" fontId="4" fillId="0" borderId="1" xfId="0" applyFont="1" applyFill="1" applyBorder="1" applyAlignment="1">
      <alignment horizontal="center"/>
    </xf>
    <xf numFmtId="171" fontId="4" fillId="0" borderId="12" xfId="0" applyFont="1" applyFill="1" applyBorder="1" applyAlignment="1">
      <alignment horizontal="center"/>
    </xf>
    <xf numFmtId="171" fontId="10" fillId="0" borderId="1" xfId="0" applyFont="1" applyFill="1" applyBorder="1" applyAlignment="1">
      <alignment horizontal="center"/>
    </xf>
    <xf numFmtId="171" fontId="9" fillId="0" borderId="12" xfId="0" applyFont="1" applyFill="1" applyBorder="1" applyAlignment="1">
      <alignment horizontal="center"/>
    </xf>
    <xf numFmtId="171" fontId="4" fillId="0" borderId="14" xfId="0" applyFont="1" applyFill="1" applyBorder="1" applyAlignment="1">
      <alignment/>
    </xf>
    <xf numFmtId="171" fontId="4" fillId="0" borderId="12" xfId="0" applyFont="1" applyFill="1" applyBorder="1" applyAlignment="1">
      <alignment/>
    </xf>
    <xf numFmtId="171" fontId="10" fillId="0" borderId="14" xfId="0" applyFont="1" applyFill="1" applyBorder="1" applyAlignment="1">
      <alignment/>
    </xf>
    <xf numFmtId="171" fontId="4" fillId="0" borderId="26" xfId="0" applyFont="1" applyFill="1" applyBorder="1" applyAlignment="1">
      <alignment/>
    </xf>
    <xf numFmtId="171" fontId="11" fillId="0" borderId="31" xfId="0" applyFont="1" applyFill="1" applyBorder="1" applyAlignment="1">
      <alignment horizontal="center"/>
    </xf>
    <xf numFmtId="171" fontId="4" fillId="0" borderId="1" xfId="0" applyFont="1" applyFill="1" applyBorder="1" applyAlignment="1">
      <alignment/>
    </xf>
    <xf numFmtId="171" fontId="4" fillId="0" borderId="13" xfId="0" applyFont="1" applyFill="1" applyBorder="1" applyAlignment="1">
      <alignment/>
    </xf>
    <xf numFmtId="171" fontId="4" fillId="0" borderId="35" xfId="0" applyFont="1" applyBorder="1" applyAlignment="1">
      <alignment/>
    </xf>
    <xf numFmtId="171" fontId="4" fillId="0" borderId="26" xfId="0" applyFont="1" applyBorder="1" applyAlignment="1">
      <alignment horizontal="right"/>
    </xf>
    <xf numFmtId="171" fontId="7" fillId="0" borderId="29" xfId="0" applyFont="1" applyBorder="1" applyAlignment="1">
      <alignment/>
    </xf>
    <xf numFmtId="171" fontId="7" fillId="33" borderId="0" xfId="0" applyFont="1" applyFill="1" applyBorder="1" applyAlignment="1">
      <alignment/>
    </xf>
    <xf numFmtId="171" fontId="7" fillId="32" borderId="0" xfId="0" applyFont="1" applyFill="1" applyBorder="1" applyAlignment="1">
      <alignment/>
    </xf>
    <xf numFmtId="171" fontId="4" fillId="32" borderId="0" xfId="0" applyFont="1" applyFill="1" applyBorder="1" applyAlignment="1">
      <alignment/>
    </xf>
    <xf numFmtId="171" fontId="7" fillId="0" borderId="12" xfId="0" applyFont="1" applyBorder="1" applyAlignment="1">
      <alignment/>
    </xf>
    <xf numFmtId="171" fontId="7" fillId="0" borderId="35" xfId="0" applyFont="1" applyBorder="1" applyAlignment="1">
      <alignment/>
    </xf>
    <xf numFmtId="171" fontId="9" fillId="0" borderId="15" xfId="0" applyFont="1" applyBorder="1" applyAlignment="1">
      <alignment/>
    </xf>
    <xf numFmtId="171" fontId="4" fillId="0" borderId="14" xfId="0" applyFont="1" applyFill="1" applyBorder="1" applyAlignment="1">
      <alignment/>
    </xf>
    <xf numFmtId="171" fontId="7" fillId="4" borderId="24" xfId="0" applyFont="1" applyFill="1" applyBorder="1" applyAlignment="1">
      <alignment/>
    </xf>
    <xf numFmtId="171" fontId="14" fillId="0" borderId="0" xfId="0" applyFont="1" applyBorder="1" applyAlignment="1">
      <alignment/>
    </xf>
    <xf numFmtId="171" fontId="7" fillId="35" borderId="24" xfId="0" applyFont="1" applyFill="1" applyBorder="1" applyAlignment="1">
      <alignment/>
    </xf>
    <xf numFmtId="171" fontId="5" fillId="0" borderId="18" xfId="0" applyFont="1" applyBorder="1" applyAlignment="1">
      <alignment horizontal="right"/>
    </xf>
    <xf numFmtId="171" fontId="7" fillId="35" borderId="31" xfId="0" applyFont="1" applyFill="1" applyBorder="1" applyAlignment="1">
      <alignment horizontal="center"/>
    </xf>
    <xf numFmtId="171" fontId="5" fillId="35" borderId="31" xfId="0" applyFont="1" applyFill="1" applyBorder="1" applyAlignment="1">
      <alignment/>
    </xf>
    <xf numFmtId="171" fontId="4" fillId="35" borderId="36" xfId="0" applyFont="1" applyFill="1" applyBorder="1" applyAlignment="1">
      <alignment/>
    </xf>
    <xf numFmtId="171" fontId="4" fillId="35" borderId="37" xfId="0" applyFont="1" applyFill="1" applyBorder="1" applyAlignment="1">
      <alignment/>
    </xf>
    <xf numFmtId="171" fontId="4" fillId="35" borderId="21" xfId="0" applyFont="1" applyFill="1" applyBorder="1" applyAlignment="1">
      <alignment horizontal="center"/>
    </xf>
    <xf numFmtId="171" fontId="4" fillId="35" borderId="13" xfId="0" applyFont="1" applyFill="1" applyBorder="1" applyAlignment="1">
      <alignment/>
    </xf>
    <xf numFmtId="171" fontId="4" fillId="35" borderId="29" xfId="0" applyFont="1" applyFill="1" applyBorder="1" applyAlignment="1">
      <alignment/>
    </xf>
    <xf numFmtId="171" fontId="4" fillId="35" borderId="38" xfId="0" applyFont="1" applyFill="1" applyBorder="1" applyAlignment="1">
      <alignment/>
    </xf>
    <xf numFmtId="171" fontId="7" fillId="35" borderId="37" xfId="0" applyFont="1" applyFill="1" applyBorder="1" applyAlignment="1">
      <alignment/>
    </xf>
    <xf numFmtId="171" fontId="7" fillId="35" borderId="37" xfId="0" applyFont="1" applyFill="1" applyBorder="1" applyAlignment="1">
      <alignment/>
    </xf>
    <xf numFmtId="171" fontId="7" fillId="35" borderId="33" xfId="0" applyFont="1" applyFill="1" applyBorder="1" applyAlignment="1">
      <alignment/>
    </xf>
    <xf numFmtId="171" fontId="7" fillId="35" borderId="39" xfId="0" applyFont="1" applyFill="1" applyBorder="1" applyAlignment="1">
      <alignment/>
    </xf>
    <xf numFmtId="171" fontId="7" fillId="35" borderId="40" xfId="0" applyFont="1" applyFill="1" applyBorder="1" applyAlignment="1">
      <alignment/>
    </xf>
    <xf numFmtId="171" fontId="7" fillId="35" borderId="22" xfId="0" applyFont="1" applyFill="1" applyBorder="1" applyAlignment="1">
      <alignment/>
    </xf>
    <xf numFmtId="171" fontId="4" fillId="0" borderId="41" xfId="0" applyFont="1" applyBorder="1" applyAlignment="1">
      <alignment/>
    </xf>
    <xf numFmtId="171" fontId="4" fillId="35" borderId="42" xfId="0" applyFont="1" applyFill="1" applyBorder="1" applyAlignment="1">
      <alignment/>
    </xf>
    <xf numFmtId="171" fontId="4" fillId="35" borderId="11" xfId="0" applyFont="1" applyFill="1" applyBorder="1" applyAlignment="1">
      <alignment/>
    </xf>
    <xf numFmtId="171" fontId="4" fillId="35" borderId="15" xfId="0" applyFont="1" applyFill="1" applyBorder="1" applyAlignment="1">
      <alignment/>
    </xf>
    <xf numFmtId="171" fontId="4" fillId="35" borderId="1" xfId="0" applyFont="1" applyFill="1" applyBorder="1" applyAlignment="1">
      <alignment/>
    </xf>
    <xf numFmtId="171" fontId="7" fillId="35" borderId="1" xfId="0" applyFont="1" applyFill="1" applyBorder="1" applyAlignment="1">
      <alignment/>
    </xf>
    <xf numFmtId="171" fontId="7" fillId="35" borderId="32" xfId="0" applyFont="1" applyFill="1" applyBorder="1" applyAlignment="1">
      <alignment/>
    </xf>
    <xf numFmtId="171" fontId="7" fillId="35" borderId="43" xfId="0" applyFont="1" applyFill="1" applyBorder="1" applyAlignment="1">
      <alignment/>
    </xf>
    <xf numFmtId="171" fontId="7" fillId="35" borderId="44" xfId="0" applyFont="1" applyFill="1" applyBorder="1" applyAlignment="1">
      <alignment/>
    </xf>
    <xf numFmtId="171" fontId="7" fillId="35" borderId="22" xfId="0" applyFont="1" applyFill="1" applyBorder="1" applyAlignment="1">
      <alignment/>
    </xf>
    <xf numFmtId="171" fontId="7" fillId="0" borderId="1" xfId="0" applyFont="1" applyFill="1" applyBorder="1" applyAlignment="1">
      <alignment/>
    </xf>
    <xf numFmtId="171" fontId="54" fillId="0" borderId="14" xfId="0" applyFont="1" applyBorder="1" applyAlignment="1">
      <alignment/>
    </xf>
    <xf numFmtId="171" fontId="4" fillId="0" borderId="19" xfId="0" applyFont="1" applyBorder="1" applyAlignment="1">
      <alignment/>
    </xf>
    <xf numFmtId="171" fontId="7" fillId="0" borderId="15" xfId="0" applyFont="1" applyFill="1" applyBorder="1" applyAlignment="1">
      <alignment horizontal="center"/>
    </xf>
    <xf numFmtId="171" fontId="4" fillId="0" borderId="15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"/>
    </xf>
    <xf numFmtId="171" fontId="10" fillId="0" borderId="15" xfId="0" applyFont="1" applyFill="1" applyBorder="1" applyAlignment="1">
      <alignment horizontal="center"/>
    </xf>
    <xf numFmtId="171" fontId="9" fillId="0" borderId="16" xfId="0" applyFont="1" applyFill="1" applyBorder="1" applyAlignment="1">
      <alignment horizontal="center"/>
    </xf>
    <xf numFmtId="171" fontId="4" fillId="0" borderId="18" xfId="0" applyFont="1" applyFill="1" applyBorder="1" applyAlignment="1">
      <alignment horizontal="center"/>
    </xf>
    <xf numFmtId="171" fontId="4" fillId="0" borderId="20" xfId="0" applyFont="1" applyFill="1" applyBorder="1" applyAlignment="1">
      <alignment horizontal="center"/>
    </xf>
    <xf numFmtId="171" fontId="4" fillId="0" borderId="18" xfId="0" applyFont="1" applyFill="1" applyBorder="1" applyAlignment="1">
      <alignment/>
    </xf>
    <xf numFmtId="171" fontId="4" fillId="0" borderId="16" xfId="0" applyFont="1" applyFill="1" applyBorder="1" applyAlignment="1">
      <alignment/>
    </xf>
    <xf numFmtId="171" fontId="10" fillId="0" borderId="18" xfId="0" applyFont="1" applyFill="1" applyBorder="1" applyAlignment="1">
      <alignment/>
    </xf>
    <xf numFmtId="171" fontId="10" fillId="0" borderId="15" xfId="0" applyFont="1" applyFill="1" applyBorder="1" applyAlignment="1">
      <alignment/>
    </xf>
    <xf numFmtId="171" fontId="4" fillId="0" borderId="45" xfId="0" applyFont="1" applyFill="1" applyBorder="1" applyAlignment="1">
      <alignment/>
    </xf>
    <xf numFmtId="171" fontId="11" fillId="0" borderId="38" xfId="0" applyFont="1" applyFill="1" applyBorder="1" applyAlignment="1">
      <alignment horizontal="center"/>
    </xf>
    <xf numFmtId="171" fontId="4" fillId="0" borderId="15" xfId="0" applyFont="1" applyFill="1" applyBorder="1" applyAlignment="1">
      <alignment/>
    </xf>
    <xf numFmtId="171" fontId="10" fillId="0" borderId="16" xfId="0" applyFont="1" applyFill="1" applyBorder="1" applyAlignment="1">
      <alignment/>
    </xf>
    <xf numFmtId="171" fontId="4" fillId="0" borderId="20" xfId="0" applyFont="1" applyFill="1" applyBorder="1" applyAlignment="1">
      <alignment/>
    </xf>
    <xf numFmtId="171" fontId="4" fillId="0" borderId="18" xfId="0" applyFont="1" applyFill="1" applyBorder="1" applyAlignment="1">
      <alignment/>
    </xf>
    <xf numFmtId="171" fontId="11" fillId="0" borderId="38" xfId="0" applyFont="1" applyBorder="1" applyAlignment="1">
      <alignment horizontal="center"/>
    </xf>
    <xf numFmtId="171" fontId="7" fillId="0" borderId="15" xfId="0" applyFont="1" applyFill="1" applyBorder="1" applyAlignment="1">
      <alignment/>
    </xf>
    <xf numFmtId="171" fontId="11" fillId="0" borderId="46" xfId="0" applyFont="1" applyFill="1" applyBorder="1" applyAlignment="1">
      <alignment horizontal="center"/>
    </xf>
    <xf numFmtId="171" fontId="7" fillId="35" borderId="47" xfId="0" applyFont="1" applyFill="1" applyBorder="1" applyAlignment="1">
      <alignment/>
    </xf>
    <xf numFmtId="171" fontId="4" fillId="35" borderId="48" xfId="0" applyFont="1" applyFill="1" applyBorder="1" applyAlignment="1">
      <alignment/>
    </xf>
    <xf numFmtId="171" fontId="4" fillId="0" borderId="14" xfId="0" applyFont="1" applyBorder="1" applyAlignment="1">
      <alignment horizontal="right"/>
    </xf>
    <xf numFmtId="171" fontId="4" fillId="35" borderId="31" xfId="0" applyFont="1" applyFill="1" applyBorder="1" applyAlignment="1">
      <alignment/>
    </xf>
    <xf numFmtId="171" fontId="11" fillId="0" borderId="38" xfId="0" applyFont="1" applyBorder="1" applyAlignment="1">
      <alignment horizontal="center"/>
    </xf>
    <xf numFmtId="171" fontId="10" fillId="0" borderId="19" xfId="0" applyFont="1" applyBorder="1" applyAlignment="1">
      <alignment/>
    </xf>
    <xf numFmtId="171" fontId="8" fillId="0" borderId="18" xfId="0" applyFont="1" applyBorder="1" applyAlignment="1">
      <alignment horizontal="right"/>
    </xf>
    <xf numFmtId="171" fontId="55" fillId="0" borderId="38" xfId="0" applyFont="1" applyBorder="1" applyAlignment="1">
      <alignment horizontal="center"/>
    </xf>
    <xf numFmtId="171" fontId="56" fillId="0" borderId="14" xfId="0" applyFont="1" applyBorder="1" applyAlignment="1">
      <alignment/>
    </xf>
    <xf numFmtId="171" fontId="57" fillId="35" borderId="24" xfId="0" applyFont="1" applyFill="1" applyBorder="1" applyAlignment="1">
      <alignment/>
    </xf>
    <xf numFmtId="171" fontId="7" fillId="0" borderId="15" xfId="0" applyFont="1" applyFill="1" applyBorder="1" applyAlignment="1">
      <alignment/>
    </xf>
    <xf numFmtId="171" fontId="5" fillId="0" borderId="12" xfId="0" applyFont="1" applyBorder="1" applyAlignment="1">
      <alignment/>
    </xf>
    <xf numFmtId="171" fontId="5" fillId="0" borderId="16" xfId="0" applyFont="1" applyBorder="1" applyAlignment="1">
      <alignment/>
    </xf>
    <xf numFmtId="171" fontId="54" fillId="0" borderId="18" xfId="0" applyFont="1" applyBorder="1" applyAlignment="1">
      <alignment/>
    </xf>
    <xf numFmtId="171" fontId="4" fillId="0" borderId="49" xfId="0" applyFont="1" applyBorder="1" applyAlignment="1">
      <alignment/>
    </xf>
    <xf numFmtId="171" fontId="7" fillId="36" borderId="38" xfId="0" applyFont="1" applyFill="1" applyBorder="1" applyAlignment="1">
      <alignment horizontal="center" wrapText="1"/>
    </xf>
    <xf numFmtId="171" fontId="7" fillId="36" borderId="47" xfId="0" applyFont="1" applyFill="1" applyBorder="1" applyAlignment="1">
      <alignment/>
    </xf>
    <xf numFmtId="171" fontId="7" fillId="36" borderId="24" xfId="0" applyFont="1" applyFill="1" applyBorder="1" applyAlignment="1">
      <alignment/>
    </xf>
    <xf numFmtId="171" fontId="7" fillId="36" borderId="50" xfId="0" applyFont="1" applyFill="1" applyBorder="1" applyAlignment="1">
      <alignment/>
    </xf>
    <xf numFmtId="171" fontId="6" fillId="0" borderId="0" xfId="0" applyFont="1" applyBorder="1" applyAlignment="1">
      <alignment/>
    </xf>
    <xf numFmtId="171" fontId="6" fillId="0" borderId="14" xfId="0" applyFont="1" applyBorder="1" applyAlignment="1">
      <alignment/>
    </xf>
    <xf numFmtId="171" fontId="6" fillId="0" borderId="18" xfId="0" applyFont="1" applyBorder="1" applyAlignment="1">
      <alignment/>
    </xf>
    <xf numFmtId="171" fontId="7" fillId="35" borderId="31" xfId="0" applyFont="1" applyFill="1" applyBorder="1" applyAlignment="1">
      <alignment horizontal="center" wrapText="1"/>
    </xf>
    <xf numFmtId="171" fontId="11" fillId="0" borderId="51" xfId="0" applyFont="1" applyBorder="1" applyAlignment="1">
      <alignment horizontal="center"/>
    </xf>
    <xf numFmtId="171" fontId="7" fillId="0" borderId="52" xfId="0" applyFont="1" applyFill="1" applyBorder="1" applyAlignment="1">
      <alignment/>
    </xf>
    <xf numFmtId="171" fontId="7" fillId="35" borderId="51" xfId="0" applyFont="1" applyFill="1" applyBorder="1" applyAlignment="1">
      <alignment horizontal="center"/>
    </xf>
    <xf numFmtId="171" fontId="7" fillId="0" borderId="52" xfId="0" applyFont="1" applyFill="1" applyBorder="1" applyAlignment="1">
      <alignment horizontal="center"/>
    </xf>
    <xf numFmtId="171" fontId="4" fillId="0" borderId="52" xfId="0" applyFont="1" applyFill="1" applyBorder="1" applyAlignment="1">
      <alignment horizontal="center"/>
    </xf>
    <xf numFmtId="171" fontId="4" fillId="0" borderId="53" xfId="0" applyFont="1" applyFill="1" applyBorder="1" applyAlignment="1">
      <alignment horizontal="center"/>
    </xf>
    <xf numFmtId="171" fontId="10" fillId="0" borderId="52" xfId="0" applyFont="1" applyFill="1" applyBorder="1" applyAlignment="1">
      <alignment horizontal="center"/>
    </xf>
    <xf numFmtId="171" fontId="9" fillId="0" borderId="53" xfId="0" applyFont="1" applyFill="1" applyBorder="1" applyAlignment="1">
      <alignment horizontal="center"/>
    </xf>
    <xf numFmtId="171" fontId="4" fillId="0" borderId="41" xfId="0" applyFont="1" applyFill="1" applyBorder="1" applyAlignment="1">
      <alignment horizontal="center"/>
    </xf>
    <xf numFmtId="171" fontId="4" fillId="0" borderId="49" xfId="0" applyFont="1" applyFill="1" applyBorder="1" applyAlignment="1">
      <alignment horizontal="center"/>
    </xf>
    <xf numFmtId="171" fontId="4" fillId="0" borderId="41" xfId="0" applyFont="1" applyFill="1" applyBorder="1" applyAlignment="1">
      <alignment/>
    </xf>
    <xf numFmtId="171" fontId="4" fillId="0" borderId="53" xfId="0" applyFont="1" applyFill="1" applyBorder="1" applyAlignment="1">
      <alignment/>
    </xf>
    <xf numFmtId="171" fontId="10" fillId="0" borderId="41" xfId="0" applyFont="1" applyFill="1" applyBorder="1" applyAlignment="1">
      <alignment/>
    </xf>
    <xf numFmtId="171" fontId="10" fillId="0" borderId="52" xfId="0" applyFont="1" applyFill="1" applyBorder="1" applyAlignment="1">
      <alignment/>
    </xf>
    <xf numFmtId="171" fontId="4" fillId="0" borderId="54" xfId="0" applyFont="1" applyFill="1" applyBorder="1" applyAlignment="1">
      <alignment/>
    </xf>
    <xf numFmtId="171" fontId="10" fillId="0" borderId="0" xfId="0" applyFont="1" applyBorder="1" applyAlignment="1">
      <alignment/>
    </xf>
    <xf numFmtId="171" fontId="10" fillId="0" borderId="41" xfId="0" applyFont="1" applyBorder="1" applyAlignment="1">
      <alignment/>
    </xf>
    <xf numFmtId="171" fontId="4" fillId="0" borderId="52" xfId="0" applyFont="1" applyFill="1" applyBorder="1" applyAlignment="1">
      <alignment/>
    </xf>
    <xf numFmtId="171" fontId="10" fillId="0" borderId="53" xfId="0" applyFont="1" applyFill="1" applyBorder="1" applyAlignment="1">
      <alignment/>
    </xf>
    <xf numFmtId="171" fontId="4" fillId="0" borderId="49" xfId="0" applyFont="1" applyFill="1" applyBorder="1" applyAlignment="1">
      <alignment/>
    </xf>
    <xf numFmtId="171" fontId="7" fillId="37" borderId="31" xfId="0" applyFont="1" applyFill="1" applyBorder="1" applyAlignment="1">
      <alignment horizontal="center"/>
    </xf>
    <xf numFmtId="171" fontId="7" fillId="35" borderId="55" xfId="0" applyFont="1" applyFill="1" applyBorder="1" applyAlignment="1">
      <alignment horizontal="center"/>
    </xf>
    <xf numFmtId="171" fontId="7" fillId="37" borderId="55" xfId="0" applyFont="1" applyFill="1" applyBorder="1" applyAlignment="1">
      <alignment horizontal="center"/>
    </xf>
    <xf numFmtId="171" fontId="58" fillId="0" borderId="14" xfId="0" applyFont="1" applyBorder="1" applyAlignment="1">
      <alignment horizontal="left"/>
    </xf>
    <xf numFmtId="171" fontId="58" fillId="0" borderId="14" xfId="0" applyFont="1" applyBorder="1" applyAlignment="1">
      <alignment/>
    </xf>
    <xf numFmtId="171" fontId="58" fillId="0" borderId="18" xfId="0" applyFont="1" applyBorder="1" applyAlignment="1">
      <alignment/>
    </xf>
    <xf numFmtId="171" fontId="58" fillId="0" borderId="41" xfId="0" applyFont="1" applyBorder="1" applyAlignment="1">
      <alignment/>
    </xf>
    <xf numFmtId="171" fontId="58" fillId="0" borderId="14" xfId="0" applyFont="1" applyBorder="1" applyAlignment="1">
      <alignment/>
    </xf>
    <xf numFmtId="171" fontId="57" fillId="0" borderId="14" xfId="0" applyFont="1" applyBorder="1" applyAlignment="1">
      <alignment/>
    </xf>
    <xf numFmtId="171" fontId="0" fillId="0" borderId="14" xfId="0" applyBorder="1" applyAlignment="1">
      <alignment/>
    </xf>
    <xf numFmtId="171" fontId="0" fillId="0" borderId="30" xfId="0" applyFont="1" applyBorder="1" applyAlignment="1">
      <alignment/>
    </xf>
    <xf numFmtId="171" fontId="58" fillId="0" borderId="18" xfId="0" applyFont="1" applyFill="1" applyBorder="1" applyAlignment="1">
      <alignment/>
    </xf>
    <xf numFmtId="171" fontId="58" fillId="0" borderId="14" xfId="0" applyFont="1" applyFill="1" applyBorder="1" applyAlignment="1">
      <alignment/>
    </xf>
    <xf numFmtId="171" fontId="58" fillId="0" borderId="41" xfId="0" applyFont="1" applyFill="1" applyBorder="1" applyAlignment="1">
      <alignment/>
    </xf>
    <xf numFmtId="171" fontId="0" fillId="33" borderId="0" xfId="0" applyFont="1" applyFill="1" applyBorder="1" applyAlignment="1">
      <alignment/>
    </xf>
    <xf numFmtId="171" fontId="0" fillId="0" borderId="0" xfId="0" applyFont="1" applyBorder="1" applyAlignment="1">
      <alignment/>
    </xf>
    <xf numFmtId="171" fontId="0" fillId="0" borderId="1" xfId="0" applyFont="1" applyAlignment="1">
      <alignment/>
    </xf>
    <xf numFmtId="171" fontId="6" fillId="0" borderId="52" xfId="0" applyFont="1" applyFill="1" applyBorder="1" applyAlignment="1">
      <alignment/>
    </xf>
    <xf numFmtId="171" fontId="5" fillId="0" borderId="53" xfId="0" applyFont="1" applyBorder="1" applyAlignment="1">
      <alignment/>
    </xf>
    <xf numFmtId="171" fontId="54" fillId="0" borderId="41" xfId="0" applyFont="1" applyBorder="1" applyAlignment="1">
      <alignment/>
    </xf>
    <xf numFmtId="171" fontId="5" fillId="0" borderId="41" xfId="0" applyFont="1" applyBorder="1" applyAlignment="1">
      <alignment/>
    </xf>
    <xf numFmtId="171" fontId="6" fillId="0" borderId="52" xfId="0" applyFont="1" applyBorder="1" applyAlignment="1">
      <alignment/>
    </xf>
    <xf numFmtId="171" fontId="5" fillId="0" borderId="41" xfId="0" applyFont="1" applyBorder="1" applyAlignment="1">
      <alignment/>
    </xf>
    <xf numFmtId="171" fontId="7" fillId="35" borderId="50" xfId="0" applyFont="1" applyFill="1" applyBorder="1" applyAlignment="1">
      <alignment/>
    </xf>
    <xf numFmtId="171" fontId="0" fillId="0" borderId="0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524"/>
  <sheetViews>
    <sheetView tabSelected="1" zoomScale="77" zoomScaleNormal="77" zoomScaleSheetLayoutView="75" zoomScalePageLayoutView="0" workbookViewId="0" topLeftCell="A1">
      <selection activeCell="N54" sqref="N54"/>
    </sheetView>
  </sheetViews>
  <sheetFormatPr defaultColWidth="10.296875" defaultRowHeight="15"/>
  <cols>
    <col min="1" max="1" width="6.69921875" style="0" customWidth="1"/>
    <col min="2" max="2" width="14.09765625" style="0" customWidth="1"/>
    <col min="3" max="3" width="44.69921875" style="0" customWidth="1"/>
    <col min="4" max="4" width="20.3984375" style="0" hidden="1" customWidth="1"/>
    <col min="5" max="5" width="16.69921875" style="0" hidden="1" customWidth="1"/>
    <col min="6" max="6" width="16.8984375" style="0" customWidth="1"/>
    <col min="7" max="7" width="1.69921875" style="0" hidden="1" customWidth="1"/>
    <col min="8" max="8" width="16.5" style="0" customWidth="1"/>
    <col min="9" max="9" width="16.19921875" style="0" customWidth="1"/>
    <col min="10" max="10" width="0.1015625" style="0" customWidth="1"/>
    <col min="11" max="12" width="16.5" style="0" customWidth="1"/>
    <col min="13" max="13" width="19" style="0" customWidth="1"/>
    <col min="14" max="14" width="15.8984375" style="0" customWidth="1"/>
    <col min="15" max="15" width="14.59765625" style="51" customWidth="1"/>
    <col min="16" max="118" width="10.19921875" style="51" customWidth="1"/>
    <col min="119" max="16384" width="10.19921875" style="0" customWidth="1"/>
  </cols>
  <sheetData>
    <row r="1" spans="1:123" ht="23.25">
      <c r="A1" s="27"/>
      <c r="B1" s="30" t="s">
        <v>137</v>
      </c>
      <c r="C1" s="143"/>
      <c r="D1" s="143"/>
      <c r="E1" s="143"/>
      <c r="F1" s="27"/>
      <c r="G1" s="27"/>
      <c r="H1" s="27"/>
      <c r="I1" s="27"/>
      <c r="J1" s="27"/>
      <c r="K1" s="27"/>
      <c r="L1" s="27"/>
      <c r="M1" s="27"/>
      <c r="N1" s="27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27"/>
      <c r="DP1" s="27"/>
      <c r="DQ1" s="27"/>
      <c r="DR1" s="27"/>
      <c r="DS1" s="27"/>
    </row>
    <row r="2" spans="1:123" ht="18.75">
      <c r="A2" s="27"/>
      <c r="B2" s="15"/>
      <c r="C2" s="31" t="s">
        <v>38</v>
      </c>
      <c r="D2" s="31"/>
      <c r="E2" s="31"/>
      <c r="F2" s="31"/>
      <c r="G2" s="15"/>
      <c r="H2" s="15"/>
      <c r="I2" s="31"/>
      <c r="J2" s="15"/>
      <c r="K2" s="31"/>
      <c r="L2" s="31"/>
      <c r="M2" s="15"/>
      <c r="N2" s="31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27"/>
      <c r="DP2" s="27"/>
      <c r="DQ2" s="27"/>
      <c r="DR2" s="27"/>
      <c r="DS2" s="27"/>
    </row>
    <row r="3" spans="1:123" ht="19.5" thickBot="1">
      <c r="A3" s="27"/>
      <c r="B3" s="15"/>
      <c r="C3" s="31"/>
      <c r="D3" s="31"/>
      <c r="E3" s="31"/>
      <c r="F3" s="31"/>
      <c r="G3" s="15"/>
      <c r="H3" s="15"/>
      <c r="I3" s="31"/>
      <c r="J3" s="15"/>
      <c r="K3" s="31"/>
      <c r="L3" s="31"/>
      <c r="M3" s="15"/>
      <c r="N3" s="3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27"/>
      <c r="DP3" s="27"/>
      <c r="DQ3" s="27"/>
      <c r="DR3" s="27"/>
      <c r="DS3" s="27"/>
    </row>
    <row r="4" spans="1:123" s="116" customFormat="1" ht="56.25">
      <c r="A4" s="148" t="s">
        <v>74</v>
      </c>
      <c r="B4" s="149" t="s">
        <v>0</v>
      </c>
      <c r="C4" s="147" t="s">
        <v>1</v>
      </c>
      <c r="D4" s="146" t="s">
        <v>91</v>
      </c>
      <c r="E4" s="146" t="s">
        <v>93</v>
      </c>
      <c r="F4" s="146" t="s">
        <v>107</v>
      </c>
      <c r="G4" s="146" t="s">
        <v>100</v>
      </c>
      <c r="H4" s="146" t="s">
        <v>138</v>
      </c>
      <c r="I4" s="215" t="s">
        <v>140</v>
      </c>
      <c r="J4" s="146" t="s">
        <v>122</v>
      </c>
      <c r="K4" s="215" t="s">
        <v>141</v>
      </c>
      <c r="L4" s="208" t="s">
        <v>134</v>
      </c>
      <c r="M4" s="146" t="s">
        <v>135</v>
      </c>
      <c r="N4" s="218" t="s">
        <v>142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115"/>
      <c r="DP4" s="115"/>
      <c r="DQ4" s="115"/>
      <c r="DR4" s="115"/>
      <c r="DS4" s="115"/>
    </row>
    <row r="5" spans="1:123" ht="18.75">
      <c r="A5" s="39">
        <v>1</v>
      </c>
      <c r="B5" s="10">
        <v>100</v>
      </c>
      <c r="C5" s="2" t="s">
        <v>2</v>
      </c>
      <c r="D5" s="58">
        <f aca="true" t="shared" si="0" ref="D5:N5">SUM(D7+D8+D13)</f>
        <v>3341094</v>
      </c>
      <c r="E5" s="58">
        <f t="shared" si="0"/>
        <v>3548931</v>
      </c>
      <c r="F5" s="173">
        <f t="shared" si="0"/>
        <v>5828238</v>
      </c>
      <c r="G5" s="120">
        <f t="shared" si="0"/>
        <v>4019220</v>
      </c>
      <c r="H5" s="173">
        <f t="shared" si="0"/>
        <v>6289687</v>
      </c>
      <c r="I5" s="173">
        <f t="shared" si="0"/>
        <v>6898733</v>
      </c>
      <c r="J5" s="173">
        <f t="shared" si="0"/>
        <v>5704800</v>
      </c>
      <c r="K5" s="173">
        <f t="shared" si="0"/>
        <v>6810864</v>
      </c>
      <c r="L5" s="173">
        <f t="shared" si="0"/>
        <v>6944864</v>
      </c>
      <c r="M5" s="173">
        <f t="shared" si="0"/>
        <v>6849964</v>
      </c>
      <c r="N5" s="219">
        <f t="shared" si="0"/>
        <v>6849964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27"/>
      <c r="DP5" s="27"/>
      <c r="DQ5" s="27"/>
      <c r="DR5" s="27"/>
      <c r="DS5" s="27"/>
    </row>
    <row r="6" spans="1:123" ht="18.75">
      <c r="A6" s="57">
        <f aca="true" t="shared" si="1" ref="A6:A103">SUM(A5+1)</f>
        <v>2</v>
      </c>
      <c r="B6" s="11">
        <v>110</v>
      </c>
      <c r="C6" s="3" t="s">
        <v>6</v>
      </c>
      <c r="D6" s="59"/>
      <c r="E6" s="59"/>
      <c r="F6" s="174"/>
      <c r="G6" s="121"/>
      <c r="H6" s="174"/>
      <c r="I6" s="174"/>
      <c r="J6" s="174"/>
      <c r="K6" s="174"/>
      <c r="L6" s="174"/>
      <c r="M6" s="174"/>
      <c r="N6" s="220"/>
      <c r="O6" s="11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27"/>
      <c r="DP6" s="27"/>
      <c r="DQ6" s="27"/>
      <c r="DR6" s="27"/>
      <c r="DS6" s="27"/>
    </row>
    <row r="7" spans="1:123" ht="18.75">
      <c r="A7" s="57">
        <f t="shared" si="1"/>
        <v>3</v>
      </c>
      <c r="B7" s="13">
        <v>111</v>
      </c>
      <c r="C7" s="4" t="s">
        <v>55</v>
      </c>
      <c r="D7" s="60">
        <v>2624270</v>
      </c>
      <c r="E7" s="60">
        <v>2786588</v>
      </c>
      <c r="F7" s="175">
        <v>4655153</v>
      </c>
      <c r="G7" s="122">
        <v>3265515</v>
      </c>
      <c r="H7" s="175">
        <v>5049212</v>
      </c>
      <c r="I7" s="175">
        <v>5200000</v>
      </c>
      <c r="J7" s="175">
        <v>4500000</v>
      </c>
      <c r="K7" s="175">
        <v>5266000</v>
      </c>
      <c r="L7" s="175">
        <v>5266000</v>
      </c>
      <c r="M7" s="175">
        <v>5266000</v>
      </c>
      <c r="N7" s="221">
        <v>5266000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27"/>
      <c r="DP7" s="27"/>
      <c r="DQ7" s="27"/>
      <c r="DR7" s="27"/>
      <c r="DS7" s="27"/>
    </row>
    <row r="8" spans="1:123" ht="18.75">
      <c r="A8" s="57">
        <f t="shared" si="1"/>
        <v>4</v>
      </c>
      <c r="B8" s="11">
        <v>120</v>
      </c>
      <c r="C8" s="3" t="s">
        <v>7</v>
      </c>
      <c r="D8" s="79">
        <f aca="true" t="shared" si="2" ref="D8:N8">SUM(D10:D12)</f>
        <v>387864</v>
      </c>
      <c r="E8" s="79">
        <f t="shared" si="2"/>
        <v>408122</v>
      </c>
      <c r="F8" s="176">
        <f t="shared" si="2"/>
        <v>592118</v>
      </c>
      <c r="G8" s="123">
        <f t="shared" si="2"/>
        <v>418365</v>
      </c>
      <c r="H8" s="176">
        <f t="shared" si="2"/>
        <v>619637</v>
      </c>
      <c r="I8" s="176">
        <f t="shared" si="2"/>
        <v>735933</v>
      </c>
      <c r="J8" s="176">
        <f t="shared" si="2"/>
        <v>620000</v>
      </c>
      <c r="K8" s="176">
        <f t="shared" si="2"/>
        <v>787264</v>
      </c>
      <c r="L8" s="176">
        <f t="shared" si="2"/>
        <v>807264</v>
      </c>
      <c r="M8" s="176">
        <f t="shared" si="2"/>
        <v>807264</v>
      </c>
      <c r="N8" s="222">
        <f t="shared" si="2"/>
        <v>807264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27"/>
      <c r="DP8" s="27"/>
      <c r="DQ8" s="27"/>
      <c r="DR8" s="27"/>
      <c r="DS8" s="27"/>
    </row>
    <row r="9" spans="1:123" ht="19.5">
      <c r="A9" s="57">
        <f t="shared" si="1"/>
        <v>5</v>
      </c>
      <c r="B9" s="13" t="s">
        <v>20</v>
      </c>
      <c r="C9" s="6" t="s">
        <v>8</v>
      </c>
      <c r="D9" s="61"/>
      <c r="E9" s="61"/>
      <c r="F9" s="177"/>
      <c r="G9" s="124"/>
      <c r="H9" s="177"/>
      <c r="I9" s="177"/>
      <c r="J9" s="177"/>
      <c r="K9" s="177"/>
      <c r="L9" s="177"/>
      <c r="M9" s="177"/>
      <c r="N9" s="223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27"/>
      <c r="DP9" s="27"/>
      <c r="DQ9" s="27"/>
      <c r="DR9" s="27"/>
      <c r="DS9" s="27"/>
    </row>
    <row r="10" spans="1:123" ht="18.75">
      <c r="A10" s="57">
        <f t="shared" si="1"/>
        <v>6</v>
      </c>
      <c r="B10" s="16">
        <v>121001</v>
      </c>
      <c r="C10" s="7" t="s">
        <v>3</v>
      </c>
      <c r="D10" s="62">
        <v>89880</v>
      </c>
      <c r="E10" s="62">
        <v>90301</v>
      </c>
      <c r="F10" s="178">
        <v>123421</v>
      </c>
      <c r="G10" s="83">
        <v>99874</v>
      </c>
      <c r="H10" s="178">
        <v>123180</v>
      </c>
      <c r="I10" s="178">
        <v>171864</v>
      </c>
      <c r="J10" s="178">
        <v>120000</v>
      </c>
      <c r="K10" s="178">
        <v>171864</v>
      </c>
      <c r="L10" s="178">
        <v>171864</v>
      </c>
      <c r="M10" s="178">
        <v>171864</v>
      </c>
      <c r="N10" s="224">
        <v>171864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27"/>
      <c r="DP10" s="27"/>
      <c r="DQ10" s="27"/>
      <c r="DR10" s="27"/>
      <c r="DS10" s="27"/>
    </row>
    <row r="11" spans="1:123" ht="18.75">
      <c r="A11" s="57">
        <f t="shared" si="1"/>
        <v>7</v>
      </c>
      <c r="B11" s="16">
        <v>121002</v>
      </c>
      <c r="C11" s="7" t="s">
        <v>4</v>
      </c>
      <c r="D11" s="62">
        <v>279251</v>
      </c>
      <c r="E11" s="62">
        <v>299108</v>
      </c>
      <c r="F11" s="178">
        <v>436488</v>
      </c>
      <c r="G11" s="83">
        <v>300000</v>
      </c>
      <c r="H11" s="178">
        <v>463130</v>
      </c>
      <c r="I11" s="178">
        <v>492346</v>
      </c>
      <c r="J11" s="178">
        <v>470000</v>
      </c>
      <c r="K11" s="178">
        <v>520400</v>
      </c>
      <c r="L11" s="178">
        <v>540400</v>
      </c>
      <c r="M11" s="178">
        <v>540400</v>
      </c>
      <c r="N11" s="224">
        <v>540400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27"/>
      <c r="DP11" s="27"/>
      <c r="DQ11" s="27"/>
      <c r="DR11" s="27"/>
      <c r="DS11" s="27"/>
    </row>
    <row r="12" spans="1:123" ht="18.75">
      <c r="A12" s="57">
        <f t="shared" si="1"/>
        <v>8</v>
      </c>
      <c r="B12" s="18">
        <v>121003</v>
      </c>
      <c r="C12" s="5" t="s">
        <v>5</v>
      </c>
      <c r="D12" s="63">
        <v>18733</v>
      </c>
      <c r="E12" s="63">
        <v>18713</v>
      </c>
      <c r="F12" s="179">
        <v>32209</v>
      </c>
      <c r="G12" s="84">
        <v>18491</v>
      </c>
      <c r="H12" s="179">
        <v>33327</v>
      </c>
      <c r="I12" s="179">
        <v>71723</v>
      </c>
      <c r="J12" s="179">
        <v>30000</v>
      </c>
      <c r="K12" s="179">
        <v>95000</v>
      </c>
      <c r="L12" s="179">
        <v>95000</v>
      </c>
      <c r="M12" s="179">
        <v>95000</v>
      </c>
      <c r="N12" s="225">
        <v>95000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27"/>
      <c r="DP12" s="27"/>
      <c r="DQ12" s="27"/>
      <c r="DR12" s="27"/>
      <c r="DS12" s="27"/>
    </row>
    <row r="13" spans="1:123" ht="18.75">
      <c r="A13" s="57">
        <f t="shared" si="1"/>
        <v>9</v>
      </c>
      <c r="B13" s="11">
        <v>130</v>
      </c>
      <c r="C13" s="3" t="s">
        <v>9</v>
      </c>
      <c r="D13" s="79">
        <f>SUM(D15:D22)</f>
        <v>328960</v>
      </c>
      <c r="E13" s="79">
        <f>SUM(E15:E22)</f>
        <v>354221</v>
      </c>
      <c r="F13" s="176">
        <f>SUM(F15:F22)</f>
        <v>580967</v>
      </c>
      <c r="G13" s="123">
        <f>SUM(G15:G22)</f>
        <v>335340</v>
      </c>
      <c r="H13" s="176">
        <f>SUM(H15:H23)</f>
        <v>620838</v>
      </c>
      <c r="I13" s="176">
        <f aca="true" t="shared" si="3" ref="I13:N13">SUM(I15:I22)</f>
        <v>962800</v>
      </c>
      <c r="J13" s="176">
        <f t="shared" si="3"/>
        <v>584800</v>
      </c>
      <c r="K13" s="176">
        <f>SUM(K15:K23)</f>
        <v>757600</v>
      </c>
      <c r="L13" s="176">
        <f t="shared" si="3"/>
        <v>871600</v>
      </c>
      <c r="M13" s="176">
        <f t="shared" si="3"/>
        <v>776700</v>
      </c>
      <c r="N13" s="222">
        <f t="shared" si="3"/>
        <v>776700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27"/>
      <c r="DP13" s="27"/>
      <c r="DQ13" s="27"/>
      <c r="DR13" s="27"/>
      <c r="DS13" s="27"/>
    </row>
    <row r="14" spans="1:123" ht="19.5">
      <c r="A14" s="57">
        <f t="shared" si="1"/>
        <v>10</v>
      </c>
      <c r="B14" s="13">
        <v>133</v>
      </c>
      <c r="C14" s="22" t="s">
        <v>23</v>
      </c>
      <c r="D14" s="61"/>
      <c r="E14" s="61"/>
      <c r="F14" s="177"/>
      <c r="G14" s="124"/>
      <c r="H14" s="177"/>
      <c r="I14" s="177"/>
      <c r="J14" s="177"/>
      <c r="K14" s="177"/>
      <c r="L14" s="177"/>
      <c r="M14" s="177"/>
      <c r="N14" s="223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27"/>
      <c r="DP14" s="27"/>
      <c r="DQ14" s="27"/>
      <c r="DR14" s="27"/>
      <c r="DS14" s="27"/>
    </row>
    <row r="15" spans="1:123" ht="18.75">
      <c r="A15" s="57">
        <f t="shared" si="1"/>
        <v>11</v>
      </c>
      <c r="B15" s="16">
        <v>133001</v>
      </c>
      <c r="C15" s="7" t="s">
        <v>10</v>
      </c>
      <c r="D15" s="62">
        <v>8692</v>
      </c>
      <c r="E15" s="62">
        <v>8381</v>
      </c>
      <c r="F15" s="178">
        <v>9173</v>
      </c>
      <c r="G15" s="83">
        <v>8500</v>
      </c>
      <c r="H15" s="178">
        <v>9543</v>
      </c>
      <c r="I15" s="178">
        <v>9000</v>
      </c>
      <c r="J15" s="178">
        <v>9000</v>
      </c>
      <c r="K15" s="178">
        <v>9000</v>
      </c>
      <c r="L15" s="178">
        <v>9000</v>
      </c>
      <c r="M15" s="178">
        <v>9000</v>
      </c>
      <c r="N15" s="224">
        <v>9000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27"/>
      <c r="DP15" s="27"/>
      <c r="DQ15" s="27"/>
      <c r="DR15" s="27"/>
      <c r="DS15" s="27"/>
    </row>
    <row r="16" spans="1:123" ht="18.75">
      <c r="A16" s="57">
        <f t="shared" si="1"/>
        <v>12</v>
      </c>
      <c r="B16" s="16">
        <v>133003</v>
      </c>
      <c r="C16" s="7" t="s">
        <v>53</v>
      </c>
      <c r="D16" s="62">
        <v>814</v>
      </c>
      <c r="E16" s="62">
        <v>500</v>
      </c>
      <c r="F16" s="178">
        <v>300</v>
      </c>
      <c r="G16" s="83">
        <v>850</v>
      </c>
      <c r="H16" s="178">
        <v>100</v>
      </c>
      <c r="I16" s="178">
        <v>100</v>
      </c>
      <c r="J16" s="178">
        <v>100</v>
      </c>
      <c r="K16" s="178">
        <v>100</v>
      </c>
      <c r="L16" s="178">
        <v>100</v>
      </c>
      <c r="M16" s="178">
        <v>100</v>
      </c>
      <c r="N16" s="224">
        <v>100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27"/>
      <c r="DP16" s="27"/>
      <c r="DQ16" s="27"/>
      <c r="DR16" s="27"/>
      <c r="DS16" s="27"/>
    </row>
    <row r="17" spans="1:123" ht="18.75">
      <c r="A17" s="57">
        <f t="shared" si="1"/>
        <v>13</v>
      </c>
      <c r="B17" s="16">
        <v>133004</v>
      </c>
      <c r="C17" s="7" t="s">
        <v>54</v>
      </c>
      <c r="D17" s="62">
        <v>679</v>
      </c>
      <c r="E17" s="62">
        <v>1056</v>
      </c>
      <c r="F17" s="178">
        <v>840</v>
      </c>
      <c r="G17" s="83">
        <v>990</v>
      </c>
      <c r="H17" s="178">
        <v>672</v>
      </c>
      <c r="I17" s="178">
        <v>600</v>
      </c>
      <c r="J17" s="178">
        <v>700</v>
      </c>
      <c r="K17" s="178">
        <v>1000</v>
      </c>
      <c r="L17" s="178">
        <v>1000</v>
      </c>
      <c r="M17" s="178">
        <v>600</v>
      </c>
      <c r="N17" s="224">
        <v>600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27"/>
      <c r="DP17" s="27"/>
      <c r="DQ17" s="27"/>
      <c r="DR17" s="27"/>
      <c r="DS17" s="27"/>
    </row>
    <row r="18" spans="1:123" ht="18.75">
      <c r="A18" s="57">
        <f t="shared" si="1"/>
        <v>14</v>
      </c>
      <c r="B18" s="16">
        <v>133009</v>
      </c>
      <c r="C18" s="7" t="s">
        <v>52</v>
      </c>
      <c r="D18" s="62">
        <v>16865</v>
      </c>
      <c r="E18" s="62">
        <v>25700</v>
      </c>
      <c r="F18" s="178">
        <v>41235</v>
      </c>
      <c r="G18" s="83">
        <v>24000</v>
      </c>
      <c r="H18" s="178">
        <v>68125</v>
      </c>
      <c r="I18" s="178">
        <v>60000</v>
      </c>
      <c r="J18" s="178">
        <v>30000</v>
      </c>
      <c r="K18" s="178">
        <v>80000</v>
      </c>
      <c r="L18" s="178">
        <v>90000</v>
      </c>
      <c r="M18" s="178">
        <v>60000</v>
      </c>
      <c r="N18" s="224">
        <v>60000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27"/>
      <c r="DP18" s="27"/>
      <c r="DQ18" s="27"/>
      <c r="DR18" s="27"/>
      <c r="DS18" s="27"/>
    </row>
    <row r="19" spans="1:123" s="32" customFormat="1" ht="18.75">
      <c r="A19" s="57">
        <f t="shared" si="1"/>
        <v>15</v>
      </c>
      <c r="B19" s="16">
        <v>133012</v>
      </c>
      <c r="C19" s="7" t="s">
        <v>22</v>
      </c>
      <c r="D19" s="62">
        <v>8154</v>
      </c>
      <c r="E19" s="62">
        <v>9496</v>
      </c>
      <c r="F19" s="178">
        <v>41182</v>
      </c>
      <c r="G19" s="83">
        <v>8000</v>
      </c>
      <c r="H19" s="178">
        <v>50831</v>
      </c>
      <c r="I19" s="178">
        <v>45000</v>
      </c>
      <c r="J19" s="178">
        <v>35000</v>
      </c>
      <c r="K19" s="178">
        <v>49000</v>
      </c>
      <c r="L19" s="178">
        <v>49000</v>
      </c>
      <c r="M19" s="178">
        <v>45000</v>
      </c>
      <c r="N19" s="224">
        <v>45000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27"/>
      <c r="DP19" s="27"/>
      <c r="DQ19" s="27"/>
      <c r="DR19" s="27"/>
      <c r="DS19" s="27"/>
    </row>
    <row r="20" spans="1:123" s="41" customFormat="1" ht="19.5" thickBot="1">
      <c r="A20" s="57">
        <f t="shared" si="1"/>
        <v>16</v>
      </c>
      <c r="B20" s="16">
        <v>133013</v>
      </c>
      <c r="C20" s="7" t="s">
        <v>43</v>
      </c>
      <c r="D20" s="62">
        <v>288803</v>
      </c>
      <c r="E20" s="62">
        <v>303095</v>
      </c>
      <c r="F20" s="178">
        <v>477405</v>
      </c>
      <c r="G20" s="83">
        <v>290000</v>
      </c>
      <c r="H20" s="178">
        <v>480735</v>
      </c>
      <c r="I20" s="178">
        <v>838100</v>
      </c>
      <c r="J20" s="178">
        <v>500000</v>
      </c>
      <c r="K20" s="178">
        <v>602000</v>
      </c>
      <c r="L20" s="178">
        <v>602000</v>
      </c>
      <c r="M20" s="178">
        <v>602000</v>
      </c>
      <c r="N20" s="224">
        <v>602000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36"/>
      <c r="DP20" s="36"/>
      <c r="DQ20" s="36"/>
      <c r="DR20" s="36"/>
      <c r="DS20" s="36"/>
    </row>
    <row r="21" spans="1:123" s="245" customFormat="1" ht="18.75">
      <c r="A21" s="57">
        <f t="shared" si="1"/>
        <v>17</v>
      </c>
      <c r="B21" s="16">
        <v>133015</v>
      </c>
      <c r="C21" s="7" t="s">
        <v>148</v>
      </c>
      <c r="D21" s="62"/>
      <c r="E21" s="62"/>
      <c r="F21" s="178"/>
      <c r="G21" s="83"/>
      <c r="H21" s="178"/>
      <c r="I21" s="178"/>
      <c r="J21" s="178"/>
      <c r="K21" s="178"/>
      <c r="L21" s="178">
        <v>110000</v>
      </c>
      <c r="M21" s="178">
        <v>50000</v>
      </c>
      <c r="N21" s="224">
        <v>50000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27"/>
      <c r="DP21" s="27"/>
      <c r="DQ21" s="27"/>
      <c r="DR21" s="27"/>
      <c r="DS21" s="27"/>
    </row>
    <row r="22" spans="1:123" ht="18.75">
      <c r="A22" s="57">
        <f t="shared" si="1"/>
        <v>18</v>
      </c>
      <c r="B22" s="16">
        <v>134</v>
      </c>
      <c r="C22" s="81" t="s">
        <v>89</v>
      </c>
      <c r="D22" s="66">
        <v>4953</v>
      </c>
      <c r="E22" s="66">
        <v>5993</v>
      </c>
      <c r="F22" s="180">
        <v>10832</v>
      </c>
      <c r="G22" s="125">
        <v>3000</v>
      </c>
      <c r="H22" s="180">
        <v>10832</v>
      </c>
      <c r="I22" s="180">
        <v>10000</v>
      </c>
      <c r="J22" s="180">
        <v>10000</v>
      </c>
      <c r="K22" s="180">
        <v>10500</v>
      </c>
      <c r="L22" s="180">
        <v>10500</v>
      </c>
      <c r="M22" s="180">
        <v>10000</v>
      </c>
      <c r="N22" s="226">
        <v>10000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27"/>
      <c r="DP22" s="27"/>
      <c r="DQ22" s="27"/>
      <c r="DR22" s="27"/>
      <c r="DS22" s="27"/>
    </row>
    <row r="23" spans="1:123" ht="18.75">
      <c r="A23" s="57">
        <f t="shared" si="1"/>
        <v>19</v>
      </c>
      <c r="B23" s="16">
        <v>160</v>
      </c>
      <c r="C23" s="81" t="s">
        <v>139</v>
      </c>
      <c r="D23" s="66"/>
      <c r="E23" s="66"/>
      <c r="F23" s="180"/>
      <c r="G23" s="125"/>
      <c r="H23" s="180">
        <v>0</v>
      </c>
      <c r="I23" s="180"/>
      <c r="J23" s="180"/>
      <c r="K23" s="180">
        <v>6000</v>
      </c>
      <c r="L23" s="180"/>
      <c r="M23" s="180"/>
      <c r="N23" s="226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27"/>
      <c r="DP23" s="27"/>
      <c r="DQ23" s="27"/>
      <c r="DR23" s="27"/>
      <c r="DS23" s="27"/>
    </row>
    <row r="24" spans="1:123" ht="18.75">
      <c r="A24" s="57">
        <f t="shared" si="1"/>
        <v>20</v>
      </c>
      <c r="B24" s="10">
        <v>200</v>
      </c>
      <c r="C24" s="2" t="s">
        <v>11</v>
      </c>
      <c r="D24" s="58">
        <f>SUM(D26+D40)</f>
        <v>510138</v>
      </c>
      <c r="E24" s="58">
        <f>SUM(E26+E40)</f>
        <v>469662</v>
      </c>
      <c r="F24" s="173">
        <f>SUM(F26+F40)</f>
        <v>674422</v>
      </c>
      <c r="G24" s="120">
        <f>SUM(G26+G40)</f>
        <v>585419</v>
      </c>
      <c r="H24" s="173">
        <f>SUM(H26+H40)</f>
        <v>752520</v>
      </c>
      <c r="I24" s="173">
        <f aca="true" t="shared" si="4" ref="I24:N24">SUM(I26+I40)</f>
        <v>701848</v>
      </c>
      <c r="J24" s="173">
        <f t="shared" si="4"/>
        <v>579848</v>
      </c>
      <c r="K24" s="173">
        <f t="shared" si="4"/>
        <v>804290</v>
      </c>
      <c r="L24" s="173">
        <f t="shared" si="4"/>
        <v>853828</v>
      </c>
      <c r="M24" s="173">
        <f t="shared" si="4"/>
        <v>821548</v>
      </c>
      <c r="N24" s="219">
        <f t="shared" si="4"/>
        <v>821548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27"/>
      <c r="DP24" s="27"/>
      <c r="DQ24" s="27"/>
      <c r="DR24" s="27"/>
      <c r="DS24" s="27"/>
    </row>
    <row r="25" spans="1:123" ht="18.75">
      <c r="A25" s="57">
        <f t="shared" si="1"/>
        <v>21</v>
      </c>
      <c r="B25" s="13">
        <v>210</v>
      </c>
      <c r="C25" s="24" t="s">
        <v>24</v>
      </c>
      <c r="D25" s="65"/>
      <c r="E25" s="65"/>
      <c r="F25" s="181"/>
      <c r="G25" s="126"/>
      <c r="H25" s="181"/>
      <c r="I25" s="181"/>
      <c r="J25" s="181"/>
      <c r="K25" s="181"/>
      <c r="L25" s="181"/>
      <c r="M25" s="181"/>
      <c r="N25" s="22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27"/>
      <c r="DP25" s="27"/>
      <c r="DQ25" s="27"/>
      <c r="DR25" s="27"/>
      <c r="DS25" s="27"/>
    </row>
    <row r="26" spans="1:123" s="32" customFormat="1" ht="18.75">
      <c r="A26" s="57">
        <f t="shared" si="1"/>
        <v>22</v>
      </c>
      <c r="B26" s="16"/>
      <c r="C26" s="33" t="s">
        <v>25</v>
      </c>
      <c r="D26" s="67">
        <f aca="true" t="shared" si="5" ref="D26:N26">SUM(D27)</f>
        <v>260746</v>
      </c>
      <c r="E26" s="67">
        <f t="shared" si="5"/>
        <v>210313</v>
      </c>
      <c r="F26" s="182">
        <f t="shared" si="5"/>
        <v>304100</v>
      </c>
      <c r="G26" s="127">
        <f t="shared" si="5"/>
        <v>298899</v>
      </c>
      <c r="H26" s="182">
        <f>SUM(H27)</f>
        <v>358703</v>
      </c>
      <c r="I26" s="182">
        <f t="shared" si="5"/>
        <v>334928</v>
      </c>
      <c r="J26" s="182">
        <f t="shared" si="5"/>
        <v>294428</v>
      </c>
      <c r="K26" s="182">
        <f t="shared" si="5"/>
        <v>359928</v>
      </c>
      <c r="L26" s="182">
        <f t="shared" si="5"/>
        <v>469328</v>
      </c>
      <c r="M26" s="182">
        <f t="shared" si="5"/>
        <v>469328</v>
      </c>
      <c r="N26" s="228">
        <f t="shared" si="5"/>
        <v>469328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27"/>
      <c r="DP26" s="27"/>
      <c r="DQ26" s="27"/>
      <c r="DR26" s="27"/>
      <c r="DS26" s="27"/>
    </row>
    <row r="27" spans="1:123" ht="18.75">
      <c r="A27" s="57">
        <f t="shared" si="1"/>
        <v>23</v>
      </c>
      <c r="B27" s="11">
        <v>212</v>
      </c>
      <c r="C27" s="34" t="s">
        <v>26</v>
      </c>
      <c r="D27" s="20">
        <f aca="true" t="shared" si="6" ref="D27:N27">SUM(D28:D37)</f>
        <v>260746</v>
      </c>
      <c r="E27" s="20">
        <f t="shared" si="6"/>
        <v>210313</v>
      </c>
      <c r="F27" s="183">
        <f t="shared" si="6"/>
        <v>304100</v>
      </c>
      <c r="G27" s="85">
        <f t="shared" si="6"/>
        <v>298899</v>
      </c>
      <c r="H27" s="183">
        <f t="shared" si="6"/>
        <v>358703</v>
      </c>
      <c r="I27" s="183">
        <f t="shared" si="6"/>
        <v>334928</v>
      </c>
      <c r="J27" s="183">
        <f t="shared" si="6"/>
        <v>294428</v>
      </c>
      <c r="K27" s="183">
        <f t="shared" si="6"/>
        <v>359928</v>
      </c>
      <c r="L27" s="183">
        <f t="shared" si="6"/>
        <v>469328</v>
      </c>
      <c r="M27" s="183">
        <f t="shared" si="6"/>
        <v>469328</v>
      </c>
      <c r="N27" s="229">
        <f t="shared" si="6"/>
        <v>469328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27"/>
      <c r="DP27" s="27"/>
      <c r="DQ27" s="27"/>
      <c r="DR27" s="27"/>
      <c r="DS27" s="27"/>
    </row>
    <row r="28" spans="1:123" s="29" customFormat="1" ht="18.75">
      <c r="A28" s="57">
        <f>SUM(A27+1)</f>
        <v>24</v>
      </c>
      <c r="B28" s="16">
        <v>212002</v>
      </c>
      <c r="C28" s="25" t="s">
        <v>27</v>
      </c>
      <c r="D28" s="66">
        <v>55883</v>
      </c>
      <c r="E28" s="66">
        <v>27977</v>
      </c>
      <c r="F28" s="180">
        <v>37632</v>
      </c>
      <c r="G28" s="125">
        <v>40000</v>
      </c>
      <c r="H28" s="180">
        <v>36566</v>
      </c>
      <c r="I28" s="180">
        <v>45000</v>
      </c>
      <c r="J28" s="180">
        <v>35000</v>
      </c>
      <c r="K28" s="180">
        <v>62000</v>
      </c>
      <c r="L28" s="180">
        <v>122000</v>
      </c>
      <c r="M28" s="180">
        <v>122000</v>
      </c>
      <c r="N28" s="226">
        <v>122000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27"/>
      <c r="DP28" s="27"/>
      <c r="DQ28" s="27"/>
      <c r="DR28" s="27"/>
      <c r="DS28" s="27"/>
    </row>
    <row r="29" spans="1:123" ht="18.75">
      <c r="A29" s="57">
        <f t="shared" si="1"/>
        <v>25</v>
      </c>
      <c r="B29" s="16">
        <v>212002</v>
      </c>
      <c r="C29" s="25" t="s">
        <v>28</v>
      </c>
      <c r="D29" s="66">
        <v>27000</v>
      </c>
      <c r="E29" s="66">
        <v>4000</v>
      </c>
      <c r="F29" s="180">
        <v>40000</v>
      </c>
      <c r="G29" s="125">
        <v>40000</v>
      </c>
      <c r="H29" s="180">
        <v>85000</v>
      </c>
      <c r="I29" s="180">
        <v>65000</v>
      </c>
      <c r="J29" s="180">
        <v>40000</v>
      </c>
      <c r="K29" s="180">
        <v>65000</v>
      </c>
      <c r="L29" s="180">
        <v>65000</v>
      </c>
      <c r="M29" s="180">
        <v>65000</v>
      </c>
      <c r="N29" s="226">
        <v>65000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27"/>
      <c r="DP29" s="27"/>
      <c r="DQ29" s="27"/>
      <c r="DR29" s="27"/>
      <c r="DS29" s="27"/>
    </row>
    <row r="30" spans="1:123" ht="18.75">
      <c r="A30" s="57">
        <f t="shared" si="1"/>
        <v>26</v>
      </c>
      <c r="B30" s="16">
        <v>212002</v>
      </c>
      <c r="C30" s="25" t="s">
        <v>64</v>
      </c>
      <c r="D30" s="66">
        <v>11905</v>
      </c>
      <c r="E30" s="66">
        <v>12591</v>
      </c>
      <c r="F30" s="180">
        <v>10000</v>
      </c>
      <c r="G30" s="125">
        <v>12590</v>
      </c>
      <c r="H30" s="180">
        <v>20000</v>
      </c>
      <c r="I30" s="180">
        <v>10000</v>
      </c>
      <c r="J30" s="180">
        <v>10000</v>
      </c>
      <c r="K30" s="180">
        <v>10000</v>
      </c>
      <c r="L30" s="180">
        <v>10000</v>
      </c>
      <c r="M30" s="180">
        <v>10000</v>
      </c>
      <c r="N30" s="226">
        <v>10000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27"/>
      <c r="DP30" s="27"/>
      <c r="DQ30" s="27"/>
      <c r="DR30" s="27"/>
      <c r="DS30" s="27"/>
    </row>
    <row r="31" spans="1:123" ht="18.75">
      <c r="A31" s="57">
        <f t="shared" si="1"/>
        <v>27</v>
      </c>
      <c r="B31" s="16">
        <v>212002</v>
      </c>
      <c r="C31" s="25" t="s">
        <v>61</v>
      </c>
      <c r="D31" s="66">
        <v>5836</v>
      </c>
      <c r="E31" s="66">
        <v>4942</v>
      </c>
      <c r="F31" s="180">
        <v>9905</v>
      </c>
      <c r="G31" s="125">
        <v>5800</v>
      </c>
      <c r="H31" s="180">
        <v>6043</v>
      </c>
      <c r="I31" s="180">
        <v>5600</v>
      </c>
      <c r="J31" s="180">
        <v>9500</v>
      </c>
      <c r="K31" s="180">
        <v>7000</v>
      </c>
      <c r="L31" s="180">
        <v>18000</v>
      </c>
      <c r="M31" s="180">
        <v>18000</v>
      </c>
      <c r="N31" s="226">
        <v>18000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27"/>
      <c r="DP31" s="27"/>
      <c r="DQ31" s="27"/>
      <c r="DR31" s="27"/>
      <c r="DS31" s="27"/>
    </row>
    <row r="32" spans="1:123" ht="18.75">
      <c r="A32" s="57">
        <f t="shared" si="1"/>
        <v>28</v>
      </c>
      <c r="B32" s="16">
        <v>212003</v>
      </c>
      <c r="C32" s="25" t="s">
        <v>29</v>
      </c>
      <c r="D32" s="66">
        <v>36816</v>
      </c>
      <c r="E32" s="66">
        <v>30827</v>
      </c>
      <c r="F32" s="180">
        <v>25228</v>
      </c>
      <c r="G32" s="125">
        <v>30000</v>
      </c>
      <c r="H32" s="180">
        <v>31163</v>
      </c>
      <c r="I32" s="180">
        <v>30000</v>
      </c>
      <c r="J32" s="180">
        <v>20000</v>
      </c>
      <c r="K32" s="180">
        <v>32000</v>
      </c>
      <c r="L32" s="180">
        <v>75000</v>
      </c>
      <c r="M32" s="180">
        <v>75000</v>
      </c>
      <c r="N32" s="226">
        <v>75000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27"/>
      <c r="DP32" s="27"/>
      <c r="DQ32" s="27"/>
      <c r="DR32" s="27"/>
      <c r="DS32" s="27"/>
    </row>
    <row r="33" spans="1:123" ht="18.75">
      <c r="A33" s="57">
        <f t="shared" si="1"/>
        <v>29</v>
      </c>
      <c r="B33" s="16">
        <v>212003</v>
      </c>
      <c r="C33" s="25" t="s">
        <v>45</v>
      </c>
      <c r="D33" s="66">
        <v>10027</v>
      </c>
      <c r="E33" s="66">
        <v>10091</v>
      </c>
      <c r="F33" s="180">
        <v>2398</v>
      </c>
      <c r="G33" s="125">
        <v>8000</v>
      </c>
      <c r="H33" s="180">
        <v>994</v>
      </c>
      <c r="I33" s="180">
        <v>400</v>
      </c>
      <c r="J33" s="180">
        <v>1000</v>
      </c>
      <c r="K33" s="180">
        <v>5000</v>
      </c>
      <c r="L33" s="180">
        <v>400</v>
      </c>
      <c r="M33" s="180">
        <v>400</v>
      </c>
      <c r="N33" s="226">
        <v>400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27"/>
      <c r="DP33" s="27"/>
      <c r="DQ33" s="27"/>
      <c r="DR33" s="27"/>
      <c r="DS33" s="27"/>
    </row>
    <row r="34" spans="1:123" ht="18.75">
      <c r="A34" s="57">
        <f t="shared" si="1"/>
        <v>30</v>
      </c>
      <c r="B34" s="16">
        <v>212003</v>
      </c>
      <c r="C34" s="25" t="s">
        <v>84</v>
      </c>
      <c r="D34" s="66">
        <v>34200</v>
      </c>
      <c r="E34" s="66">
        <v>34200</v>
      </c>
      <c r="F34" s="180">
        <v>34200</v>
      </c>
      <c r="G34" s="125">
        <v>34200</v>
      </c>
      <c r="H34" s="180">
        <v>34200</v>
      </c>
      <c r="I34" s="180">
        <v>34200</v>
      </c>
      <c r="J34" s="180">
        <v>34200</v>
      </c>
      <c r="K34" s="180">
        <v>34200</v>
      </c>
      <c r="L34" s="180">
        <v>34200</v>
      </c>
      <c r="M34" s="180">
        <v>34200</v>
      </c>
      <c r="N34" s="226">
        <v>34200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27"/>
      <c r="DP34" s="27"/>
      <c r="DQ34" s="27"/>
      <c r="DR34" s="27"/>
      <c r="DS34" s="27"/>
    </row>
    <row r="35" spans="1:123" ht="18.75">
      <c r="A35" s="57">
        <f t="shared" si="1"/>
        <v>31</v>
      </c>
      <c r="B35" s="16">
        <v>212003</v>
      </c>
      <c r="C35" s="25" t="s">
        <v>95</v>
      </c>
      <c r="D35" s="66"/>
      <c r="E35" s="66">
        <v>2895</v>
      </c>
      <c r="F35" s="180">
        <v>34728</v>
      </c>
      <c r="G35" s="125">
        <v>34728</v>
      </c>
      <c r="H35" s="180">
        <v>34728</v>
      </c>
      <c r="I35" s="180">
        <v>34728</v>
      </c>
      <c r="J35" s="180">
        <v>34728</v>
      </c>
      <c r="K35" s="180">
        <v>34728</v>
      </c>
      <c r="L35" s="180">
        <v>34728</v>
      </c>
      <c r="M35" s="180">
        <v>34728</v>
      </c>
      <c r="N35" s="226">
        <v>34728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27"/>
      <c r="DP35" s="27"/>
      <c r="DQ35" s="27"/>
      <c r="DR35" s="27"/>
      <c r="DS35" s="27"/>
    </row>
    <row r="36" spans="1:123" ht="18.75">
      <c r="A36" s="57">
        <f t="shared" si="1"/>
        <v>32</v>
      </c>
      <c r="B36" s="16">
        <v>212003</v>
      </c>
      <c r="C36" s="25" t="s">
        <v>96</v>
      </c>
      <c r="D36" s="66"/>
      <c r="E36" s="66"/>
      <c r="F36" s="180">
        <v>37000</v>
      </c>
      <c r="G36" s="125">
        <v>21581</v>
      </c>
      <c r="H36" s="180">
        <v>37000</v>
      </c>
      <c r="I36" s="180">
        <v>37000</v>
      </c>
      <c r="J36" s="180">
        <v>37000</v>
      </c>
      <c r="K36" s="180">
        <v>37000</v>
      </c>
      <c r="L36" s="180">
        <v>37000</v>
      </c>
      <c r="M36" s="180">
        <v>37000</v>
      </c>
      <c r="N36" s="226">
        <v>37000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27"/>
      <c r="DP36" s="27"/>
      <c r="DQ36" s="27"/>
      <c r="DR36" s="27"/>
      <c r="DS36" s="27"/>
    </row>
    <row r="37" spans="1:123" ht="19.5" thickBot="1">
      <c r="A37" s="57">
        <f t="shared" si="1"/>
        <v>33</v>
      </c>
      <c r="B37" s="45">
        <v>212003</v>
      </c>
      <c r="C37" s="73" t="s">
        <v>56</v>
      </c>
      <c r="D37" s="68">
        <v>79079</v>
      </c>
      <c r="E37" s="68">
        <v>82790</v>
      </c>
      <c r="F37" s="184">
        <v>73009</v>
      </c>
      <c r="G37" s="128">
        <v>72000</v>
      </c>
      <c r="H37" s="184">
        <v>73009</v>
      </c>
      <c r="I37" s="184">
        <v>73000</v>
      </c>
      <c r="J37" s="184">
        <v>73000</v>
      </c>
      <c r="K37" s="184">
        <v>73000</v>
      </c>
      <c r="L37" s="184">
        <v>73000</v>
      </c>
      <c r="M37" s="184">
        <v>73000</v>
      </c>
      <c r="N37" s="230">
        <v>73000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27"/>
      <c r="DP37" s="27"/>
      <c r="DQ37" s="27"/>
      <c r="DR37" s="27"/>
      <c r="DS37" s="27"/>
    </row>
    <row r="38" spans="1:123" s="35" customFormat="1" ht="57" thickBot="1">
      <c r="A38" s="57">
        <f t="shared" si="1"/>
        <v>34</v>
      </c>
      <c r="B38" s="149" t="s">
        <v>0</v>
      </c>
      <c r="C38" s="147" t="s">
        <v>1</v>
      </c>
      <c r="D38" s="146" t="s">
        <v>91</v>
      </c>
      <c r="E38" s="146" t="s">
        <v>93</v>
      </c>
      <c r="F38" s="146" t="s">
        <v>107</v>
      </c>
      <c r="G38" s="146" t="s">
        <v>100</v>
      </c>
      <c r="H38" s="237" t="s">
        <v>138</v>
      </c>
      <c r="I38" s="215" t="s">
        <v>140</v>
      </c>
      <c r="J38" s="146" t="s">
        <v>122</v>
      </c>
      <c r="K38" s="215" t="s">
        <v>141</v>
      </c>
      <c r="L38" s="208" t="s">
        <v>134</v>
      </c>
      <c r="M38" s="146" t="s">
        <v>135</v>
      </c>
      <c r="N38" s="218" t="s">
        <v>142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46"/>
      <c r="DP38" s="46"/>
      <c r="DQ38" s="46"/>
      <c r="DR38" s="46"/>
      <c r="DS38" s="46"/>
    </row>
    <row r="39" spans="1:123" s="29" customFormat="1" ht="18.75">
      <c r="A39" s="57">
        <f t="shared" si="1"/>
        <v>35</v>
      </c>
      <c r="B39" s="18" t="s">
        <v>0</v>
      </c>
      <c r="C39" s="38" t="s">
        <v>1</v>
      </c>
      <c r="D39" s="80"/>
      <c r="E39" s="80"/>
      <c r="F39" s="197"/>
      <c r="G39" s="129"/>
      <c r="H39" s="238"/>
      <c r="I39" s="185"/>
      <c r="J39" s="185"/>
      <c r="K39" s="185"/>
      <c r="L39" s="185"/>
      <c r="M39" s="129"/>
      <c r="N39" s="192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27"/>
      <c r="DP39" s="27"/>
      <c r="DQ39" s="27"/>
      <c r="DR39" s="27"/>
      <c r="DS39" s="27"/>
    </row>
    <row r="40" spans="1:123" ht="18.75">
      <c r="A40" s="57">
        <f t="shared" si="1"/>
        <v>36</v>
      </c>
      <c r="B40" s="11">
        <v>220</v>
      </c>
      <c r="C40" s="42" t="s">
        <v>12</v>
      </c>
      <c r="D40" s="20">
        <f>D41+D42+D44+D61+D63+D65</f>
        <v>249392</v>
      </c>
      <c r="E40" s="20">
        <f>E41+E42+E44+E61+E63+E65</f>
        <v>259349</v>
      </c>
      <c r="F40" s="85">
        <f>F41+F44+F61+F63+F65+F42+F56</f>
        <v>370322</v>
      </c>
      <c r="G40" s="85">
        <f>G41+G44+G61+G63+G65</f>
        <v>286520</v>
      </c>
      <c r="H40" s="86">
        <f aca="true" t="shared" si="7" ref="H40:N40">H41+H44+H61+H63+H65+H42+H56</f>
        <v>393817</v>
      </c>
      <c r="I40" s="85">
        <f t="shared" si="7"/>
        <v>366920</v>
      </c>
      <c r="J40" s="85">
        <f t="shared" si="7"/>
        <v>285420</v>
      </c>
      <c r="K40" s="85">
        <f t="shared" si="7"/>
        <v>444362</v>
      </c>
      <c r="L40" s="85">
        <f t="shared" si="7"/>
        <v>384500</v>
      </c>
      <c r="M40" s="85">
        <f t="shared" si="7"/>
        <v>352220</v>
      </c>
      <c r="N40" s="229">
        <f t="shared" si="7"/>
        <v>352220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27"/>
      <c r="DP40" s="27"/>
      <c r="DQ40" s="27"/>
      <c r="DR40" s="27"/>
      <c r="DS40" s="27"/>
    </row>
    <row r="41" spans="1:123" ht="18.75">
      <c r="A41" s="57">
        <f t="shared" si="1"/>
        <v>37</v>
      </c>
      <c r="B41" s="11">
        <v>221004</v>
      </c>
      <c r="C41" s="43" t="s">
        <v>37</v>
      </c>
      <c r="D41" s="44">
        <v>46625</v>
      </c>
      <c r="E41" s="44">
        <v>36619</v>
      </c>
      <c r="F41" s="186">
        <v>29853</v>
      </c>
      <c r="G41" s="130">
        <v>35000</v>
      </c>
      <c r="H41" s="186">
        <v>33448</v>
      </c>
      <c r="I41" s="186">
        <v>30000</v>
      </c>
      <c r="J41" s="186">
        <v>25000</v>
      </c>
      <c r="K41" s="186">
        <v>30000</v>
      </c>
      <c r="L41" s="186">
        <v>35000</v>
      </c>
      <c r="M41" s="186">
        <v>35000</v>
      </c>
      <c r="N41" s="233">
        <v>35000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27"/>
      <c r="DP41" s="27"/>
      <c r="DQ41" s="27"/>
      <c r="DR41" s="27"/>
      <c r="DS41" s="27"/>
    </row>
    <row r="42" spans="1:123" ht="18.75">
      <c r="A42" s="57">
        <f t="shared" si="1"/>
        <v>38</v>
      </c>
      <c r="B42" s="13">
        <v>222003</v>
      </c>
      <c r="C42" s="76" t="s">
        <v>86</v>
      </c>
      <c r="D42" s="65">
        <v>9576</v>
      </c>
      <c r="E42" s="65">
        <v>6799</v>
      </c>
      <c r="F42" s="181">
        <v>22502</v>
      </c>
      <c r="G42" s="126"/>
      <c r="H42" s="181">
        <v>25029</v>
      </c>
      <c r="I42" s="181"/>
      <c r="J42" s="181"/>
      <c r="K42" s="181"/>
      <c r="L42" s="181"/>
      <c r="M42" s="181"/>
      <c r="N42" s="227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27"/>
      <c r="DP42" s="27"/>
      <c r="DQ42" s="27"/>
      <c r="DR42" s="27"/>
      <c r="DS42" s="27"/>
    </row>
    <row r="43" spans="1:123" ht="18.75">
      <c r="A43" s="57">
        <f t="shared" si="1"/>
        <v>39</v>
      </c>
      <c r="B43" s="13">
        <v>223</v>
      </c>
      <c r="C43" s="8" t="s">
        <v>30</v>
      </c>
      <c r="D43" s="65"/>
      <c r="E43" s="65"/>
      <c r="F43" s="181"/>
      <c r="G43" s="126"/>
      <c r="H43" s="181"/>
      <c r="I43" s="181"/>
      <c r="J43" s="181"/>
      <c r="K43" s="181"/>
      <c r="L43" s="181"/>
      <c r="M43" s="181"/>
      <c r="N43" s="227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27"/>
      <c r="DP43" s="27"/>
      <c r="DQ43" s="27"/>
      <c r="DR43" s="27"/>
      <c r="DS43" s="27"/>
    </row>
    <row r="44" spans="1:123" ht="18.75">
      <c r="A44" s="57">
        <f t="shared" si="1"/>
        <v>40</v>
      </c>
      <c r="B44" s="16"/>
      <c r="C44" s="23" t="s">
        <v>31</v>
      </c>
      <c r="D44" s="67">
        <f aca="true" t="shared" si="8" ref="D44:N44">SUM(D45:D55)</f>
        <v>82261</v>
      </c>
      <c r="E44" s="67">
        <f t="shared" si="8"/>
        <v>119694</v>
      </c>
      <c r="F44" s="182">
        <f t="shared" si="8"/>
        <v>224851</v>
      </c>
      <c r="G44" s="127">
        <f t="shared" si="8"/>
        <v>150820</v>
      </c>
      <c r="H44" s="182">
        <f t="shared" si="8"/>
        <v>275142</v>
      </c>
      <c r="I44" s="182">
        <f t="shared" si="8"/>
        <v>289720</v>
      </c>
      <c r="J44" s="182">
        <f t="shared" si="8"/>
        <v>210220</v>
      </c>
      <c r="K44" s="182">
        <f t="shared" si="8"/>
        <v>266262</v>
      </c>
      <c r="L44" s="182">
        <f t="shared" si="8"/>
        <v>298900</v>
      </c>
      <c r="M44" s="182">
        <f t="shared" si="8"/>
        <v>270020</v>
      </c>
      <c r="N44" s="228">
        <f t="shared" si="8"/>
        <v>270020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27"/>
      <c r="DP44" s="27"/>
      <c r="DQ44" s="27"/>
      <c r="DR44" s="27"/>
      <c r="DS44" s="27"/>
    </row>
    <row r="45" spans="1:123" ht="18.75">
      <c r="A45" s="57">
        <f t="shared" si="1"/>
        <v>41</v>
      </c>
      <c r="B45" s="16">
        <v>223001</v>
      </c>
      <c r="C45" s="7" t="s">
        <v>32</v>
      </c>
      <c r="D45" s="66">
        <v>145</v>
      </c>
      <c r="E45" s="66">
        <v>271</v>
      </c>
      <c r="F45" s="180">
        <v>26</v>
      </c>
      <c r="G45" s="125">
        <v>300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80">
        <v>0</v>
      </c>
      <c r="N45" s="226">
        <v>0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27"/>
      <c r="DP45" s="27"/>
      <c r="DQ45" s="27"/>
      <c r="DR45" s="27"/>
      <c r="DS45" s="27"/>
    </row>
    <row r="46" spans="1:123" ht="18.75">
      <c r="A46" s="57">
        <f t="shared" si="1"/>
        <v>42</v>
      </c>
      <c r="B46" s="16">
        <v>223001</v>
      </c>
      <c r="C46" s="7" t="s">
        <v>33</v>
      </c>
      <c r="D46" s="66">
        <v>4483</v>
      </c>
      <c r="E46" s="66">
        <v>2042</v>
      </c>
      <c r="F46" s="180">
        <v>2680</v>
      </c>
      <c r="G46" s="125">
        <v>10000</v>
      </c>
      <c r="H46" s="180">
        <v>21396</v>
      </c>
      <c r="I46" s="180">
        <v>12000</v>
      </c>
      <c r="J46" s="180">
        <v>2500</v>
      </c>
      <c r="K46" s="180">
        <v>12000</v>
      </c>
      <c r="L46" s="180">
        <v>15000</v>
      </c>
      <c r="M46" s="180">
        <v>12000</v>
      </c>
      <c r="N46" s="226">
        <v>12000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27"/>
      <c r="DP46" s="27"/>
      <c r="DQ46" s="27"/>
      <c r="DR46" s="27"/>
      <c r="DS46" s="27"/>
    </row>
    <row r="47" spans="1:123" ht="18.75">
      <c r="A47" s="57">
        <f t="shared" si="1"/>
        <v>43</v>
      </c>
      <c r="B47" s="16">
        <v>223001</v>
      </c>
      <c r="C47" s="7" t="s">
        <v>50</v>
      </c>
      <c r="D47" s="66">
        <v>4215</v>
      </c>
      <c r="E47" s="66">
        <v>42028</v>
      </c>
      <c r="F47" s="180">
        <v>13839</v>
      </c>
      <c r="G47" s="125">
        <v>35000</v>
      </c>
      <c r="H47" s="180">
        <v>34211</v>
      </c>
      <c r="I47" s="180">
        <v>45000</v>
      </c>
      <c r="J47" s="180">
        <v>10000</v>
      </c>
      <c r="K47" s="180">
        <v>45000</v>
      </c>
      <c r="L47" s="180">
        <v>50000</v>
      </c>
      <c r="M47" s="180">
        <v>45000</v>
      </c>
      <c r="N47" s="226">
        <v>45000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27"/>
      <c r="DP47" s="27"/>
      <c r="DQ47" s="27"/>
      <c r="DR47" s="27"/>
      <c r="DS47" s="27"/>
    </row>
    <row r="48" spans="1:123" ht="18.75">
      <c r="A48" s="57">
        <f t="shared" si="1"/>
        <v>44</v>
      </c>
      <c r="B48" s="16">
        <v>223001</v>
      </c>
      <c r="C48" s="7" t="s">
        <v>76</v>
      </c>
      <c r="D48" s="66">
        <v>908</v>
      </c>
      <c r="E48" s="66">
        <v>940</v>
      </c>
      <c r="F48" s="180">
        <v>1240</v>
      </c>
      <c r="G48" s="125">
        <v>720</v>
      </c>
      <c r="H48" s="180">
        <v>240</v>
      </c>
      <c r="I48" s="180">
        <v>1720</v>
      </c>
      <c r="J48" s="180">
        <v>1720</v>
      </c>
      <c r="K48" s="180">
        <v>2600</v>
      </c>
      <c r="L48" s="180">
        <v>2600</v>
      </c>
      <c r="M48" s="180">
        <v>1720</v>
      </c>
      <c r="N48" s="226">
        <v>1720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27"/>
      <c r="DP48" s="27"/>
      <c r="DQ48" s="27"/>
      <c r="DR48" s="27"/>
      <c r="DS48" s="27"/>
    </row>
    <row r="49" spans="1:123" ht="18.75">
      <c r="A49" s="57">
        <f t="shared" si="1"/>
        <v>45</v>
      </c>
      <c r="B49" s="16">
        <v>223001</v>
      </c>
      <c r="C49" s="7" t="s">
        <v>51</v>
      </c>
      <c r="D49" s="66">
        <v>25171</v>
      </c>
      <c r="E49" s="66">
        <v>17171</v>
      </c>
      <c r="F49" s="180">
        <v>65281</v>
      </c>
      <c r="G49" s="125">
        <v>18000</v>
      </c>
      <c r="H49" s="180">
        <v>53235</v>
      </c>
      <c r="I49" s="180">
        <v>50000</v>
      </c>
      <c r="J49" s="180">
        <v>65000</v>
      </c>
      <c r="K49" s="180">
        <v>50000</v>
      </c>
      <c r="L49" s="180">
        <v>55000</v>
      </c>
      <c r="M49" s="180">
        <v>50000</v>
      </c>
      <c r="N49" s="226">
        <v>50000</v>
      </c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27"/>
      <c r="DP49" s="27"/>
      <c r="DQ49" s="27"/>
      <c r="DR49" s="27"/>
      <c r="DS49" s="27"/>
    </row>
    <row r="50" spans="1:123" ht="18.75">
      <c r="A50" s="57">
        <f t="shared" si="1"/>
        <v>46</v>
      </c>
      <c r="B50" s="16">
        <v>223001</v>
      </c>
      <c r="C50" s="7" t="s">
        <v>63</v>
      </c>
      <c r="D50" s="66">
        <v>12238</v>
      </c>
      <c r="E50" s="66">
        <v>11661</v>
      </c>
      <c r="F50" s="180">
        <v>9917</v>
      </c>
      <c r="G50" s="125">
        <v>10000</v>
      </c>
      <c r="H50" s="180">
        <v>9765</v>
      </c>
      <c r="I50" s="180">
        <v>10000</v>
      </c>
      <c r="J50" s="180">
        <v>10000</v>
      </c>
      <c r="K50" s="180">
        <v>10000</v>
      </c>
      <c r="L50" s="180">
        <v>10000</v>
      </c>
      <c r="M50" s="180">
        <v>10000</v>
      </c>
      <c r="N50" s="226">
        <v>10000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27"/>
      <c r="DP50" s="27"/>
      <c r="DQ50" s="27"/>
      <c r="DR50" s="27"/>
      <c r="DS50" s="27"/>
    </row>
    <row r="51" spans="1:123" ht="18.75">
      <c r="A51" s="57">
        <f t="shared" si="1"/>
        <v>47</v>
      </c>
      <c r="B51" s="16">
        <v>223001</v>
      </c>
      <c r="C51" s="26" t="s">
        <v>47</v>
      </c>
      <c r="D51" s="66">
        <v>677</v>
      </c>
      <c r="E51" s="66">
        <v>620</v>
      </c>
      <c r="F51" s="180">
        <v>1327</v>
      </c>
      <c r="G51" s="125">
        <v>800</v>
      </c>
      <c r="H51" s="180">
        <v>1459</v>
      </c>
      <c r="I51" s="180">
        <v>1000</v>
      </c>
      <c r="J51" s="180">
        <v>1000</v>
      </c>
      <c r="K51" s="180">
        <v>1300</v>
      </c>
      <c r="L51" s="180">
        <v>1300</v>
      </c>
      <c r="M51" s="180">
        <v>1300</v>
      </c>
      <c r="N51" s="226">
        <v>1300</v>
      </c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27"/>
      <c r="DP51" s="27"/>
      <c r="DQ51" s="27"/>
      <c r="DR51" s="27"/>
      <c r="DS51" s="27"/>
    </row>
    <row r="52" spans="1:123" ht="18.75">
      <c r="A52" s="57">
        <f t="shared" si="1"/>
        <v>48</v>
      </c>
      <c r="B52" s="16">
        <v>223001</v>
      </c>
      <c r="C52" s="26" t="s">
        <v>90</v>
      </c>
      <c r="D52" s="66"/>
      <c r="E52" s="66">
        <v>19698</v>
      </c>
      <c r="F52" s="180">
        <v>114618</v>
      </c>
      <c r="G52" s="125">
        <v>32000</v>
      </c>
      <c r="H52" s="180">
        <v>131406</v>
      </c>
      <c r="I52" s="180">
        <v>155000</v>
      </c>
      <c r="J52" s="180">
        <v>105000</v>
      </c>
      <c r="K52" s="180">
        <v>130000</v>
      </c>
      <c r="L52" s="180">
        <v>150000</v>
      </c>
      <c r="M52" s="180">
        <v>135000</v>
      </c>
      <c r="N52" s="226">
        <v>135000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27"/>
      <c r="DP52" s="27"/>
      <c r="DQ52" s="27"/>
      <c r="DR52" s="27"/>
      <c r="DS52" s="27"/>
    </row>
    <row r="53" spans="1:123" ht="18.75">
      <c r="A53" s="57">
        <f t="shared" si="1"/>
        <v>49</v>
      </c>
      <c r="B53" s="16">
        <v>223001</v>
      </c>
      <c r="C53" s="26" t="s">
        <v>143</v>
      </c>
      <c r="D53" s="66"/>
      <c r="E53" s="66"/>
      <c r="F53" s="180"/>
      <c r="G53" s="125"/>
      <c r="H53" s="180"/>
      <c r="I53" s="180"/>
      <c r="J53" s="180"/>
      <c r="K53" s="180">
        <v>362</v>
      </c>
      <c r="L53" s="180"/>
      <c r="M53" s="180"/>
      <c r="N53" s="226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27"/>
      <c r="DP53" s="27"/>
      <c r="DQ53" s="27"/>
      <c r="DR53" s="27"/>
      <c r="DS53" s="27"/>
    </row>
    <row r="54" spans="1:123" s="37" customFormat="1" ht="19.5" thickBot="1">
      <c r="A54" s="57">
        <f t="shared" si="1"/>
        <v>50</v>
      </c>
      <c r="B54" s="16">
        <v>223001</v>
      </c>
      <c r="C54" s="145" t="s">
        <v>41</v>
      </c>
      <c r="D54" s="66">
        <v>17212</v>
      </c>
      <c r="E54" s="66">
        <v>25263</v>
      </c>
      <c r="F54" s="180">
        <v>15923</v>
      </c>
      <c r="G54" s="125">
        <v>22000</v>
      </c>
      <c r="H54" s="180">
        <v>17230</v>
      </c>
      <c r="I54" s="180">
        <v>15000</v>
      </c>
      <c r="J54" s="180">
        <v>15000</v>
      </c>
      <c r="K54" s="180">
        <v>15000</v>
      </c>
      <c r="L54" s="180">
        <v>15000</v>
      </c>
      <c r="M54" s="180">
        <v>15000</v>
      </c>
      <c r="N54" s="226">
        <v>15000</v>
      </c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27"/>
      <c r="DP54" s="27"/>
      <c r="DQ54" s="27"/>
      <c r="DR54" s="27"/>
      <c r="DS54" s="27"/>
    </row>
    <row r="55" spans="1:123" s="37" customFormat="1" ht="19.5" thickBot="1">
      <c r="A55" s="57">
        <f t="shared" si="1"/>
        <v>51</v>
      </c>
      <c r="B55" s="16">
        <v>223004</v>
      </c>
      <c r="C55" s="145" t="s">
        <v>103</v>
      </c>
      <c r="D55" s="66">
        <v>17212</v>
      </c>
      <c r="E55" s="66">
        <v>0</v>
      </c>
      <c r="F55" s="180"/>
      <c r="G55" s="125">
        <v>22000</v>
      </c>
      <c r="H55" s="180">
        <v>6200</v>
      </c>
      <c r="I55" s="180"/>
      <c r="J55" s="180"/>
      <c r="K55" s="180"/>
      <c r="L55" s="180"/>
      <c r="M55" s="180"/>
      <c r="N55" s="226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27"/>
      <c r="DP55" s="27"/>
      <c r="DQ55" s="27"/>
      <c r="DR55" s="27"/>
      <c r="DS55" s="27"/>
    </row>
    <row r="56" spans="1:124" s="32" customFormat="1" ht="18.75">
      <c r="A56" s="57">
        <f t="shared" si="1"/>
        <v>52</v>
      </c>
      <c r="B56" s="198">
        <v>223001</v>
      </c>
      <c r="C56" s="199" t="s">
        <v>112</v>
      </c>
      <c r="D56" s="67"/>
      <c r="E56" s="67"/>
      <c r="F56" s="67">
        <f>SUM(F57:F59)</f>
        <v>17225</v>
      </c>
      <c r="G56" s="67"/>
      <c r="H56" s="67">
        <f aca="true" t="shared" si="9" ref="H56:N56">SUM(H57:H59)</f>
        <v>19355</v>
      </c>
      <c r="I56" s="67">
        <f t="shared" si="9"/>
        <v>22200</v>
      </c>
      <c r="J56" s="67">
        <f t="shared" si="9"/>
        <v>22200</v>
      </c>
      <c r="K56" s="67">
        <f t="shared" si="9"/>
        <v>22000</v>
      </c>
      <c r="L56" s="67">
        <f t="shared" si="9"/>
        <v>25000</v>
      </c>
      <c r="M56" s="67">
        <f t="shared" si="9"/>
        <v>22200</v>
      </c>
      <c r="N56" s="232">
        <f t="shared" si="9"/>
        <v>22200</v>
      </c>
      <c r="O56" s="231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27"/>
      <c r="DQ56" s="27"/>
      <c r="DR56" s="27"/>
      <c r="DS56" s="27"/>
      <c r="DT56" s="27"/>
    </row>
    <row r="57" spans="1:124" s="32" customFormat="1" ht="18.75">
      <c r="A57" s="57">
        <f t="shared" si="1"/>
        <v>53</v>
      </c>
      <c r="B57" s="16"/>
      <c r="C57" s="145" t="s">
        <v>110</v>
      </c>
      <c r="D57" s="66"/>
      <c r="E57" s="66"/>
      <c r="F57" s="66">
        <v>12434</v>
      </c>
      <c r="G57" s="66"/>
      <c r="H57" s="66">
        <v>13572</v>
      </c>
      <c r="I57" s="66">
        <v>15000</v>
      </c>
      <c r="J57" s="66">
        <v>15000</v>
      </c>
      <c r="K57" s="66">
        <v>18000</v>
      </c>
      <c r="L57" s="66">
        <v>20000</v>
      </c>
      <c r="M57" s="66">
        <v>15000</v>
      </c>
      <c r="N57" s="160">
        <v>15000</v>
      </c>
      <c r="O57" s="15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27"/>
      <c r="DQ57" s="27"/>
      <c r="DR57" s="27"/>
      <c r="DS57" s="27"/>
      <c r="DT57" s="27"/>
    </row>
    <row r="58" spans="1:124" s="32" customFormat="1" ht="18.75">
      <c r="A58" s="57">
        <f t="shared" si="1"/>
        <v>54</v>
      </c>
      <c r="B58" s="16"/>
      <c r="C58" s="145" t="s">
        <v>111</v>
      </c>
      <c r="D58" s="66"/>
      <c r="E58" s="66"/>
      <c r="F58" s="66">
        <v>4791</v>
      </c>
      <c r="G58" s="66"/>
      <c r="H58" s="66">
        <v>5783</v>
      </c>
      <c r="I58" s="66">
        <v>7200</v>
      </c>
      <c r="J58" s="66">
        <v>7200</v>
      </c>
      <c r="K58" s="66">
        <v>4000</v>
      </c>
      <c r="L58" s="66">
        <v>5000</v>
      </c>
      <c r="M58" s="66">
        <v>7200</v>
      </c>
      <c r="N58" s="160">
        <v>7200</v>
      </c>
      <c r="O58" s="15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27"/>
      <c r="DQ58" s="27"/>
      <c r="DR58" s="27"/>
      <c r="DS58" s="27"/>
      <c r="DT58" s="27"/>
    </row>
    <row r="59" spans="1:124" s="32" customFormat="1" ht="18.75">
      <c r="A59" s="57">
        <f t="shared" si="1"/>
        <v>55</v>
      </c>
      <c r="B59" s="16"/>
      <c r="C59" s="145"/>
      <c r="D59" s="66"/>
      <c r="E59" s="66"/>
      <c r="F59" s="69"/>
      <c r="G59" s="66"/>
      <c r="H59" s="69"/>
      <c r="I59" s="69"/>
      <c r="J59" s="69"/>
      <c r="K59" s="69"/>
      <c r="L59" s="69"/>
      <c r="M59" s="69"/>
      <c r="N59" s="207"/>
      <c r="O59" s="15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27"/>
      <c r="DQ59" s="27"/>
      <c r="DR59" s="27"/>
      <c r="DS59" s="27"/>
      <c r="DT59" s="27"/>
    </row>
    <row r="60" spans="1:123" ht="18.75">
      <c r="A60" s="57">
        <f>SUM(A55+1)</f>
        <v>52</v>
      </c>
      <c r="B60" s="65">
        <v>229</v>
      </c>
      <c r="C60" s="8" t="s">
        <v>36</v>
      </c>
      <c r="D60" s="21"/>
      <c r="E60" s="21"/>
      <c r="F60" s="187"/>
      <c r="G60" s="87"/>
      <c r="H60" s="187"/>
      <c r="I60" s="187"/>
      <c r="J60" s="187"/>
      <c r="K60" s="187"/>
      <c r="L60" s="187"/>
      <c r="M60" s="187"/>
      <c r="N60" s="234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27"/>
      <c r="DP60" s="27"/>
      <c r="DQ60" s="27"/>
      <c r="DR60" s="27"/>
      <c r="DS60" s="27"/>
    </row>
    <row r="61" spans="1:123" ht="18.75">
      <c r="A61" s="57">
        <f t="shared" si="1"/>
        <v>53</v>
      </c>
      <c r="B61" s="16">
        <v>229005</v>
      </c>
      <c r="C61" s="7" t="s">
        <v>48</v>
      </c>
      <c r="D61" s="66">
        <v>1908</v>
      </c>
      <c r="E61" s="66">
        <v>1978</v>
      </c>
      <c r="F61" s="180">
        <v>5227</v>
      </c>
      <c r="G61" s="125">
        <v>2000</v>
      </c>
      <c r="H61" s="180">
        <v>6023</v>
      </c>
      <c r="I61" s="180">
        <v>5000</v>
      </c>
      <c r="J61" s="180">
        <v>5000</v>
      </c>
      <c r="K61" s="180">
        <v>5600</v>
      </c>
      <c r="L61" s="180">
        <v>5600</v>
      </c>
      <c r="M61" s="180">
        <v>5000</v>
      </c>
      <c r="N61" s="226">
        <v>5000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27"/>
      <c r="DP61" s="27"/>
      <c r="DQ61" s="27"/>
      <c r="DR61" s="27"/>
      <c r="DS61" s="27"/>
    </row>
    <row r="62" spans="1:123" ht="18.75">
      <c r="A62" s="57">
        <f t="shared" si="1"/>
        <v>54</v>
      </c>
      <c r="B62" s="11">
        <v>240</v>
      </c>
      <c r="C62" s="20" t="s">
        <v>17</v>
      </c>
      <c r="D62" s="44"/>
      <c r="E62" s="44"/>
      <c r="F62" s="186"/>
      <c r="G62" s="130"/>
      <c r="H62" s="186"/>
      <c r="I62" s="186"/>
      <c r="J62" s="186"/>
      <c r="K62" s="186"/>
      <c r="L62" s="186"/>
      <c r="M62" s="186"/>
      <c r="N62" s="233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27"/>
      <c r="DP62" s="27"/>
      <c r="DQ62" s="27"/>
      <c r="DR62" s="27"/>
      <c r="DS62" s="27"/>
    </row>
    <row r="63" spans="1:123" ht="18.75">
      <c r="A63" s="57">
        <f t="shared" si="1"/>
        <v>55</v>
      </c>
      <c r="B63" s="18">
        <v>242</v>
      </c>
      <c r="C63" s="19" t="s">
        <v>35</v>
      </c>
      <c r="D63" s="69">
        <v>413</v>
      </c>
      <c r="E63" s="69">
        <v>389</v>
      </c>
      <c r="F63" s="188"/>
      <c r="G63" s="131">
        <v>550</v>
      </c>
      <c r="H63" s="188">
        <v>0</v>
      </c>
      <c r="I63" s="188">
        <v>0</v>
      </c>
      <c r="J63" s="188">
        <v>0</v>
      </c>
      <c r="K63" s="188">
        <v>0</v>
      </c>
      <c r="L63" s="188">
        <v>0</v>
      </c>
      <c r="M63" s="188">
        <v>0</v>
      </c>
      <c r="N63" s="235">
        <v>0</v>
      </c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27"/>
      <c r="DP63" s="27"/>
      <c r="DQ63" s="27"/>
      <c r="DR63" s="27"/>
      <c r="DS63" s="27"/>
    </row>
    <row r="64" spans="1:123" ht="18.75">
      <c r="A64" s="57">
        <f t="shared" si="1"/>
        <v>56</v>
      </c>
      <c r="B64" s="11">
        <v>290</v>
      </c>
      <c r="C64" s="44" t="s">
        <v>18</v>
      </c>
      <c r="D64" s="44"/>
      <c r="E64" s="44"/>
      <c r="F64" s="186"/>
      <c r="G64" s="130"/>
      <c r="H64" s="186"/>
      <c r="I64" s="186"/>
      <c r="J64" s="186"/>
      <c r="K64" s="186"/>
      <c r="L64" s="186"/>
      <c r="M64" s="186"/>
      <c r="N64" s="233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27"/>
      <c r="DP64" s="27"/>
      <c r="DQ64" s="27"/>
      <c r="DR64" s="27"/>
      <c r="DS64" s="27"/>
    </row>
    <row r="65" spans="1:123" ht="18.75">
      <c r="A65" s="57">
        <f t="shared" si="1"/>
        <v>57</v>
      </c>
      <c r="B65" s="13">
        <v>292</v>
      </c>
      <c r="C65" s="21" t="s">
        <v>19</v>
      </c>
      <c r="D65" s="21">
        <f aca="true" t="shared" si="10" ref="D65:N65">SUM(D66:D69)</f>
        <v>108609</v>
      </c>
      <c r="E65" s="21">
        <f t="shared" si="10"/>
        <v>93870</v>
      </c>
      <c r="F65" s="187">
        <f t="shared" si="10"/>
        <v>70664</v>
      </c>
      <c r="G65" s="87">
        <f t="shared" si="10"/>
        <v>98150</v>
      </c>
      <c r="H65" s="187">
        <f t="shared" si="10"/>
        <v>34820</v>
      </c>
      <c r="I65" s="187">
        <f t="shared" si="10"/>
        <v>20000</v>
      </c>
      <c r="J65" s="187">
        <f t="shared" si="10"/>
        <v>23000</v>
      </c>
      <c r="K65" s="187">
        <f t="shared" si="10"/>
        <v>120500</v>
      </c>
      <c r="L65" s="187">
        <f t="shared" si="10"/>
        <v>20000</v>
      </c>
      <c r="M65" s="187">
        <f t="shared" si="10"/>
        <v>20000</v>
      </c>
      <c r="N65" s="234">
        <f t="shared" si="10"/>
        <v>20000</v>
      </c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27"/>
      <c r="DP65" s="27"/>
      <c r="DQ65" s="27"/>
      <c r="DR65" s="27"/>
      <c r="DS65" s="27"/>
    </row>
    <row r="66" spans="1:123" ht="18.75">
      <c r="A66" s="57">
        <f t="shared" si="1"/>
        <v>58</v>
      </c>
      <c r="B66" s="16">
        <v>292006</v>
      </c>
      <c r="C66" s="72" t="s">
        <v>77</v>
      </c>
      <c r="D66" s="71">
        <v>738</v>
      </c>
      <c r="E66" s="71">
        <v>0</v>
      </c>
      <c r="F66" s="189">
        <v>22973</v>
      </c>
      <c r="G66" s="141"/>
      <c r="H66" s="180">
        <v>10210</v>
      </c>
      <c r="I66" s="180"/>
      <c r="J66" s="189"/>
      <c r="K66" s="180">
        <v>100000</v>
      </c>
      <c r="L66" s="180"/>
      <c r="M66" s="180"/>
      <c r="N66" s="22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27"/>
      <c r="DP66" s="27"/>
      <c r="DQ66" s="27"/>
      <c r="DR66" s="27"/>
      <c r="DS66" s="27"/>
    </row>
    <row r="67" spans="1:123" ht="18.75">
      <c r="A67" s="57">
        <f t="shared" si="1"/>
        <v>59</v>
      </c>
      <c r="B67" s="16">
        <v>292017</v>
      </c>
      <c r="C67" s="72" t="s">
        <v>78</v>
      </c>
      <c r="D67" s="71">
        <v>7451</v>
      </c>
      <c r="E67" s="71">
        <v>6704</v>
      </c>
      <c r="F67" s="189">
        <v>23315</v>
      </c>
      <c r="G67" s="141">
        <v>150</v>
      </c>
      <c r="H67" s="180">
        <v>5</v>
      </c>
      <c r="I67" s="180">
        <v>0</v>
      </c>
      <c r="J67" s="189">
        <v>23000</v>
      </c>
      <c r="K67" s="180">
        <v>500</v>
      </c>
      <c r="L67" s="180">
        <v>0</v>
      </c>
      <c r="M67" s="180">
        <v>0</v>
      </c>
      <c r="N67" s="226">
        <v>0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27"/>
      <c r="DP67" s="27"/>
      <c r="DQ67" s="27"/>
      <c r="DR67" s="27"/>
      <c r="DS67" s="27"/>
    </row>
    <row r="68" spans="1:123" ht="18.75">
      <c r="A68" s="57">
        <f>SUM(A66+1)</f>
        <v>59</v>
      </c>
      <c r="B68" s="16">
        <v>292008</v>
      </c>
      <c r="C68" s="195" t="s">
        <v>69</v>
      </c>
      <c r="D68" s="66">
        <v>50210</v>
      </c>
      <c r="E68" s="66">
        <v>43583</v>
      </c>
      <c r="F68" s="180">
        <v>24150</v>
      </c>
      <c r="G68" s="125">
        <v>49000</v>
      </c>
      <c r="H68" s="180">
        <v>24313</v>
      </c>
      <c r="I68" s="180">
        <v>20000</v>
      </c>
      <c r="J68" s="180">
        <v>0</v>
      </c>
      <c r="K68" s="180">
        <v>20000</v>
      </c>
      <c r="L68" s="180">
        <v>20000</v>
      </c>
      <c r="M68" s="180">
        <v>20000</v>
      </c>
      <c r="N68" s="226">
        <v>20000</v>
      </c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27"/>
      <c r="DP68" s="27"/>
      <c r="DQ68" s="27"/>
      <c r="DR68" s="27"/>
      <c r="DS68" s="27"/>
    </row>
    <row r="69" spans="1:123" ht="19.5" thickBot="1">
      <c r="A69" s="57">
        <f>SUM(A67+1)</f>
        <v>60</v>
      </c>
      <c r="B69" s="68">
        <v>292027</v>
      </c>
      <c r="C69" s="133" t="s">
        <v>18</v>
      </c>
      <c r="D69" s="68">
        <v>50210</v>
      </c>
      <c r="E69" s="68">
        <v>43583</v>
      </c>
      <c r="F69" s="184">
        <v>226</v>
      </c>
      <c r="G69" s="128">
        <v>49000</v>
      </c>
      <c r="H69" s="184">
        <v>292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230">
        <v>0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27"/>
      <c r="DP69" s="27"/>
      <c r="DQ69" s="27"/>
      <c r="DR69" s="27"/>
      <c r="DS69" s="27"/>
    </row>
    <row r="70" spans="1:123" s="35" customFormat="1" ht="57" thickBot="1">
      <c r="A70" s="57">
        <f t="shared" si="1"/>
        <v>61</v>
      </c>
      <c r="B70" s="196" t="s">
        <v>0</v>
      </c>
      <c r="C70" s="147" t="s">
        <v>1</v>
      </c>
      <c r="D70" s="146" t="s">
        <v>91</v>
      </c>
      <c r="E70" s="146" t="s">
        <v>93</v>
      </c>
      <c r="F70" s="146" t="s">
        <v>107</v>
      </c>
      <c r="G70" s="146" t="s">
        <v>100</v>
      </c>
      <c r="H70" s="237" t="s">
        <v>138</v>
      </c>
      <c r="I70" s="215" t="s">
        <v>140</v>
      </c>
      <c r="J70" s="146" t="s">
        <v>122</v>
      </c>
      <c r="K70" s="215" t="s">
        <v>141</v>
      </c>
      <c r="L70" s="208" t="s">
        <v>134</v>
      </c>
      <c r="M70" s="146" t="s">
        <v>135</v>
      </c>
      <c r="N70" s="218" t="s">
        <v>142</v>
      </c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46"/>
      <c r="DP70" s="46"/>
      <c r="DQ70" s="46"/>
      <c r="DR70" s="46"/>
      <c r="DS70" s="46"/>
    </row>
    <row r="71" spans="1:123" s="29" customFormat="1" ht="18.75">
      <c r="A71" s="57">
        <f t="shared" si="1"/>
        <v>62</v>
      </c>
      <c r="B71" s="18" t="s">
        <v>0</v>
      </c>
      <c r="C71" s="38" t="s">
        <v>1</v>
      </c>
      <c r="D71" s="80"/>
      <c r="E71" s="80"/>
      <c r="F71" s="190"/>
      <c r="G71" s="64"/>
      <c r="H71" s="236"/>
      <c r="I71" s="190"/>
      <c r="J71" s="190"/>
      <c r="K71" s="200"/>
      <c r="L71" s="200"/>
      <c r="M71" s="64"/>
      <c r="N71" s="216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27"/>
      <c r="DP71" s="27"/>
      <c r="DQ71" s="27"/>
      <c r="DR71" s="27"/>
      <c r="DS71" s="27"/>
    </row>
    <row r="72" spans="1:123" ht="18.75">
      <c r="A72" s="57">
        <f t="shared" si="1"/>
        <v>63</v>
      </c>
      <c r="B72" s="10">
        <v>300</v>
      </c>
      <c r="C72" s="28" t="s">
        <v>21</v>
      </c>
      <c r="D72" s="70">
        <f>SUM(D74:D104)</f>
        <v>1404160</v>
      </c>
      <c r="E72" s="70">
        <f>SUM(E74:E104)</f>
        <v>1490516</v>
      </c>
      <c r="F72" s="203">
        <f>SUM(F73:F104)</f>
        <v>2362329</v>
      </c>
      <c r="G72" s="170">
        <f>SUM(G74:G104)</f>
        <v>1584021</v>
      </c>
      <c r="H72" s="203">
        <f>SUM(H73:H104)</f>
        <v>2434631</v>
      </c>
      <c r="I72" s="203">
        <f>SUM(I73:I104)</f>
        <v>2140000</v>
      </c>
      <c r="J72" s="191">
        <v>2038384</v>
      </c>
      <c r="K72" s="203">
        <f>SUM(K73:K104)</f>
        <v>2571913</v>
      </c>
      <c r="L72" s="203">
        <f>SUM(L73:L104)</f>
        <v>2346578</v>
      </c>
      <c r="M72" s="203">
        <f>SUM(M73:M104)</f>
        <v>2206578</v>
      </c>
      <c r="N72" s="217">
        <f>SUM(N73:N104)</f>
        <v>2206578</v>
      </c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27"/>
      <c r="DP72" s="27"/>
      <c r="DQ72" s="27"/>
      <c r="DR72" s="27"/>
      <c r="DS72" s="27"/>
    </row>
    <row r="73" spans="1:123" s="252" customFormat="1" ht="18.75">
      <c r="A73" s="246">
        <f t="shared" si="1"/>
        <v>64</v>
      </c>
      <c r="B73" s="172">
        <v>311</v>
      </c>
      <c r="C73" s="239" t="s">
        <v>104</v>
      </c>
      <c r="D73" s="240"/>
      <c r="E73" s="240"/>
      <c r="F73" s="247">
        <v>569</v>
      </c>
      <c r="G73" s="248"/>
      <c r="H73" s="247">
        <v>8520</v>
      </c>
      <c r="I73" s="247"/>
      <c r="J73" s="247"/>
      <c r="K73" s="247"/>
      <c r="L73" s="247"/>
      <c r="M73" s="247"/>
      <c r="N73" s="249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0"/>
      <c r="AO73" s="250"/>
      <c r="AP73" s="250"/>
      <c r="AQ73" s="250"/>
      <c r="AR73" s="250"/>
      <c r="AS73" s="250"/>
      <c r="AT73" s="250"/>
      <c r="AU73" s="250"/>
      <c r="AV73" s="250"/>
      <c r="AW73" s="250"/>
      <c r="AX73" s="250"/>
      <c r="AY73" s="250"/>
      <c r="AZ73" s="250"/>
      <c r="BA73" s="250"/>
      <c r="BB73" s="250"/>
      <c r="BC73" s="250"/>
      <c r="BD73" s="250"/>
      <c r="BE73" s="250"/>
      <c r="BF73" s="250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0"/>
      <c r="BY73" s="250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0"/>
      <c r="CS73" s="250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50"/>
      <c r="DG73" s="250"/>
      <c r="DH73" s="250"/>
      <c r="DI73" s="250"/>
      <c r="DJ73" s="250"/>
      <c r="DK73" s="250"/>
      <c r="DL73" s="250"/>
      <c r="DM73" s="250"/>
      <c r="DN73" s="250"/>
      <c r="DO73" s="251"/>
      <c r="DP73" s="251"/>
      <c r="DQ73" s="251"/>
      <c r="DR73" s="251"/>
      <c r="DS73" s="251"/>
    </row>
    <row r="74" spans="1:123" s="252" customFormat="1" ht="18.75">
      <c r="A74" s="246">
        <f t="shared" si="1"/>
        <v>65</v>
      </c>
      <c r="B74" s="172">
        <v>312012</v>
      </c>
      <c r="C74" s="239" t="s">
        <v>46</v>
      </c>
      <c r="D74" s="240">
        <v>948219</v>
      </c>
      <c r="E74" s="240">
        <v>1033826</v>
      </c>
      <c r="F74" s="241">
        <v>1504723</v>
      </c>
      <c r="G74" s="240">
        <v>1100000</v>
      </c>
      <c r="H74" s="241">
        <v>1536466</v>
      </c>
      <c r="I74" s="241">
        <v>1600000</v>
      </c>
      <c r="J74" s="241">
        <v>1450000</v>
      </c>
      <c r="K74" s="241">
        <v>1600000</v>
      </c>
      <c r="L74" s="241">
        <v>1705000</v>
      </c>
      <c r="M74" s="241">
        <v>1705000</v>
      </c>
      <c r="N74" s="242">
        <v>1705000</v>
      </c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Q74" s="250"/>
      <c r="CR74" s="250"/>
      <c r="CS74" s="250"/>
      <c r="CT74" s="250"/>
      <c r="CU74" s="250"/>
      <c r="CV74" s="250"/>
      <c r="CW74" s="250"/>
      <c r="CX74" s="250"/>
      <c r="CY74" s="250"/>
      <c r="CZ74" s="250"/>
      <c r="DA74" s="250"/>
      <c r="DB74" s="250"/>
      <c r="DC74" s="250"/>
      <c r="DD74" s="250"/>
      <c r="DE74" s="250"/>
      <c r="DF74" s="250"/>
      <c r="DG74" s="250"/>
      <c r="DH74" s="250"/>
      <c r="DI74" s="250"/>
      <c r="DJ74" s="250"/>
      <c r="DK74" s="250"/>
      <c r="DL74" s="250"/>
      <c r="DM74" s="250"/>
      <c r="DN74" s="250"/>
      <c r="DO74" s="251"/>
      <c r="DP74" s="251"/>
      <c r="DQ74" s="251"/>
      <c r="DR74" s="251"/>
      <c r="DS74" s="251"/>
    </row>
    <row r="75" spans="1:123" s="252" customFormat="1" ht="18.75">
      <c r="A75" s="246">
        <f t="shared" si="1"/>
        <v>66</v>
      </c>
      <c r="B75" s="172">
        <v>312012</v>
      </c>
      <c r="C75" s="239" t="s">
        <v>57</v>
      </c>
      <c r="D75" s="240">
        <v>133067</v>
      </c>
      <c r="E75" s="240">
        <v>53132</v>
      </c>
      <c r="F75" s="241">
        <v>176566</v>
      </c>
      <c r="G75" s="240">
        <v>67000</v>
      </c>
      <c r="H75" s="241">
        <v>170465</v>
      </c>
      <c r="I75" s="241">
        <v>100000</v>
      </c>
      <c r="J75" s="241">
        <v>130000</v>
      </c>
      <c r="K75" s="241">
        <v>100000</v>
      </c>
      <c r="L75" s="241">
        <v>100000</v>
      </c>
      <c r="M75" s="241">
        <v>100000</v>
      </c>
      <c r="N75" s="242">
        <v>100000</v>
      </c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  <c r="AN75" s="250"/>
      <c r="AO75" s="250"/>
      <c r="AP75" s="250"/>
      <c r="AQ75" s="250"/>
      <c r="AR75" s="250"/>
      <c r="AS75" s="250"/>
      <c r="AT75" s="250"/>
      <c r="AU75" s="250"/>
      <c r="AV75" s="250"/>
      <c r="AW75" s="250"/>
      <c r="AX75" s="250"/>
      <c r="AY75" s="250"/>
      <c r="AZ75" s="250"/>
      <c r="BA75" s="250"/>
      <c r="BB75" s="250"/>
      <c r="BC75" s="250"/>
      <c r="BD75" s="250"/>
      <c r="BE75" s="250"/>
      <c r="BF75" s="250"/>
      <c r="BG75" s="250"/>
      <c r="BH75" s="250"/>
      <c r="BI75" s="250"/>
      <c r="BJ75" s="250"/>
      <c r="BK75" s="250"/>
      <c r="BL75" s="250"/>
      <c r="BM75" s="250"/>
      <c r="BN75" s="250"/>
      <c r="BO75" s="250"/>
      <c r="BP75" s="250"/>
      <c r="BQ75" s="250"/>
      <c r="BR75" s="250"/>
      <c r="BS75" s="250"/>
      <c r="BT75" s="250"/>
      <c r="BU75" s="250"/>
      <c r="BV75" s="250"/>
      <c r="BW75" s="250"/>
      <c r="BX75" s="250"/>
      <c r="BY75" s="250"/>
      <c r="BZ75" s="250"/>
      <c r="CA75" s="250"/>
      <c r="CB75" s="250"/>
      <c r="CC75" s="250"/>
      <c r="CD75" s="250"/>
      <c r="CE75" s="250"/>
      <c r="CF75" s="250"/>
      <c r="CG75" s="250"/>
      <c r="CH75" s="250"/>
      <c r="CI75" s="250"/>
      <c r="CJ75" s="250"/>
      <c r="CK75" s="250"/>
      <c r="CL75" s="250"/>
      <c r="CM75" s="250"/>
      <c r="CN75" s="250"/>
      <c r="CO75" s="250"/>
      <c r="CP75" s="250"/>
      <c r="CQ75" s="250"/>
      <c r="CR75" s="250"/>
      <c r="CS75" s="250"/>
      <c r="CT75" s="250"/>
      <c r="CU75" s="250"/>
      <c r="CV75" s="250"/>
      <c r="CW75" s="250"/>
      <c r="CX75" s="250"/>
      <c r="CY75" s="250"/>
      <c r="CZ75" s="250"/>
      <c r="DA75" s="250"/>
      <c r="DB75" s="250"/>
      <c r="DC75" s="250"/>
      <c r="DD75" s="250"/>
      <c r="DE75" s="250"/>
      <c r="DF75" s="250"/>
      <c r="DG75" s="250"/>
      <c r="DH75" s="250"/>
      <c r="DI75" s="250"/>
      <c r="DJ75" s="250"/>
      <c r="DK75" s="250"/>
      <c r="DL75" s="250"/>
      <c r="DM75" s="250"/>
      <c r="DN75" s="250"/>
      <c r="DO75" s="251"/>
      <c r="DP75" s="251"/>
      <c r="DQ75" s="251"/>
      <c r="DR75" s="251"/>
      <c r="DS75" s="251"/>
    </row>
    <row r="76" spans="1:123" s="252" customFormat="1" ht="18.75">
      <c r="A76" s="246">
        <f t="shared" si="1"/>
        <v>67</v>
      </c>
      <c r="B76" s="172">
        <v>312012</v>
      </c>
      <c r="C76" s="239" t="s">
        <v>73</v>
      </c>
      <c r="D76" s="240">
        <v>16572</v>
      </c>
      <c r="E76" s="240">
        <v>16547</v>
      </c>
      <c r="F76" s="241">
        <v>7650</v>
      </c>
      <c r="G76" s="240">
        <v>15000</v>
      </c>
      <c r="H76" s="241">
        <v>42118</v>
      </c>
      <c r="I76" s="241">
        <v>40000</v>
      </c>
      <c r="J76" s="241">
        <v>12000</v>
      </c>
      <c r="K76" s="241">
        <v>40000</v>
      </c>
      <c r="L76" s="241">
        <v>40000</v>
      </c>
      <c r="M76" s="241">
        <v>40000</v>
      </c>
      <c r="N76" s="242">
        <v>40000</v>
      </c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/>
      <c r="AV76" s="250"/>
      <c r="AW76" s="250"/>
      <c r="AX76" s="250"/>
      <c r="AY76" s="250"/>
      <c r="AZ76" s="250"/>
      <c r="BA76" s="250"/>
      <c r="BB76" s="250"/>
      <c r="BC76" s="250"/>
      <c r="BD76" s="250"/>
      <c r="BE76" s="250"/>
      <c r="BF76" s="250"/>
      <c r="BG76" s="250"/>
      <c r="BH76" s="250"/>
      <c r="BI76" s="250"/>
      <c r="BJ76" s="250"/>
      <c r="BK76" s="250"/>
      <c r="BL76" s="250"/>
      <c r="BM76" s="250"/>
      <c r="BN76" s="250"/>
      <c r="BO76" s="250"/>
      <c r="BP76" s="250"/>
      <c r="BQ76" s="250"/>
      <c r="BR76" s="250"/>
      <c r="BS76" s="250"/>
      <c r="BT76" s="250"/>
      <c r="BU76" s="250"/>
      <c r="BV76" s="250"/>
      <c r="BW76" s="250"/>
      <c r="BX76" s="250"/>
      <c r="BY76" s="250"/>
      <c r="BZ76" s="250"/>
      <c r="CA76" s="250"/>
      <c r="CB76" s="250"/>
      <c r="CC76" s="250"/>
      <c r="CD76" s="250"/>
      <c r="CE76" s="250"/>
      <c r="CF76" s="250"/>
      <c r="CG76" s="250"/>
      <c r="CH76" s="250"/>
      <c r="CI76" s="250"/>
      <c r="CJ76" s="250"/>
      <c r="CK76" s="250"/>
      <c r="CL76" s="250"/>
      <c r="CM76" s="250"/>
      <c r="CN76" s="250"/>
      <c r="CO76" s="250"/>
      <c r="CP76" s="250"/>
      <c r="CQ76" s="250"/>
      <c r="CR76" s="250"/>
      <c r="CS76" s="250"/>
      <c r="CT76" s="250"/>
      <c r="CU76" s="250"/>
      <c r="CV76" s="250"/>
      <c r="CW76" s="250"/>
      <c r="CX76" s="250"/>
      <c r="CY76" s="250"/>
      <c r="CZ76" s="250"/>
      <c r="DA76" s="250"/>
      <c r="DB76" s="250"/>
      <c r="DC76" s="250"/>
      <c r="DD76" s="250"/>
      <c r="DE76" s="250"/>
      <c r="DF76" s="250"/>
      <c r="DG76" s="250"/>
      <c r="DH76" s="250"/>
      <c r="DI76" s="250"/>
      <c r="DJ76" s="250"/>
      <c r="DK76" s="250"/>
      <c r="DL76" s="250"/>
      <c r="DM76" s="250"/>
      <c r="DN76" s="250"/>
      <c r="DO76" s="251"/>
      <c r="DP76" s="251"/>
      <c r="DQ76" s="251"/>
      <c r="DR76" s="251"/>
      <c r="DS76" s="251"/>
    </row>
    <row r="77" spans="1:123" s="252" customFormat="1" ht="18.75">
      <c r="A77" s="246">
        <f t="shared" si="1"/>
        <v>68</v>
      </c>
      <c r="B77" s="172">
        <v>312012</v>
      </c>
      <c r="C77" s="239" t="s">
        <v>62</v>
      </c>
      <c r="D77" s="240">
        <v>30724</v>
      </c>
      <c r="E77" s="240">
        <v>30737</v>
      </c>
      <c r="F77" s="241">
        <v>39218</v>
      </c>
      <c r="G77" s="240">
        <v>30000</v>
      </c>
      <c r="H77" s="241">
        <v>22792</v>
      </c>
      <c r="I77" s="241">
        <v>35000</v>
      </c>
      <c r="J77" s="241">
        <v>40000</v>
      </c>
      <c r="K77" s="241">
        <v>25000</v>
      </c>
      <c r="L77" s="241">
        <v>25000</v>
      </c>
      <c r="M77" s="241">
        <v>25000</v>
      </c>
      <c r="N77" s="242">
        <v>25000</v>
      </c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250"/>
      <c r="BF77" s="250"/>
      <c r="BG77" s="250"/>
      <c r="BH77" s="250"/>
      <c r="BI77" s="250"/>
      <c r="BJ77" s="250"/>
      <c r="BK77" s="250"/>
      <c r="BL77" s="250"/>
      <c r="BM77" s="250"/>
      <c r="BN77" s="250"/>
      <c r="BO77" s="250"/>
      <c r="BP77" s="250"/>
      <c r="BQ77" s="250"/>
      <c r="BR77" s="250"/>
      <c r="BS77" s="250"/>
      <c r="BT77" s="250"/>
      <c r="BU77" s="250"/>
      <c r="BV77" s="250"/>
      <c r="BW77" s="250"/>
      <c r="BX77" s="250"/>
      <c r="BY77" s="250"/>
      <c r="BZ77" s="250"/>
      <c r="CA77" s="250"/>
      <c r="CB77" s="250"/>
      <c r="CC77" s="250"/>
      <c r="CD77" s="250"/>
      <c r="CE77" s="250"/>
      <c r="CF77" s="250"/>
      <c r="CG77" s="250"/>
      <c r="CH77" s="250"/>
      <c r="CI77" s="250"/>
      <c r="CJ77" s="250"/>
      <c r="CK77" s="250"/>
      <c r="CL77" s="250"/>
      <c r="CM77" s="250"/>
      <c r="CN77" s="250"/>
      <c r="CO77" s="250"/>
      <c r="CP77" s="250"/>
      <c r="CQ77" s="250"/>
      <c r="CR77" s="250"/>
      <c r="CS77" s="250"/>
      <c r="CT77" s="250"/>
      <c r="CU77" s="250"/>
      <c r="CV77" s="250"/>
      <c r="CW77" s="250"/>
      <c r="CX77" s="250"/>
      <c r="CY77" s="250"/>
      <c r="CZ77" s="250"/>
      <c r="DA77" s="250"/>
      <c r="DB77" s="250"/>
      <c r="DC77" s="250"/>
      <c r="DD77" s="250"/>
      <c r="DE77" s="250"/>
      <c r="DF77" s="250"/>
      <c r="DG77" s="250"/>
      <c r="DH77" s="250"/>
      <c r="DI77" s="250"/>
      <c r="DJ77" s="250"/>
      <c r="DK77" s="250"/>
      <c r="DL77" s="250"/>
      <c r="DM77" s="250"/>
      <c r="DN77" s="250"/>
      <c r="DO77" s="251"/>
      <c r="DP77" s="251"/>
      <c r="DQ77" s="251"/>
      <c r="DR77" s="251"/>
      <c r="DS77" s="251"/>
    </row>
    <row r="78" spans="1:123" s="252" customFormat="1" ht="18.75">
      <c r="A78" s="246">
        <f t="shared" si="1"/>
        <v>69</v>
      </c>
      <c r="B78" s="172">
        <v>312012</v>
      </c>
      <c r="C78" s="239" t="s">
        <v>42</v>
      </c>
      <c r="D78" s="240">
        <v>20722</v>
      </c>
      <c r="E78" s="240">
        <v>20106</v>
      </c>
      <c r="F78" s="241">
        <v>15895</v>
      </c>
      <c r="G78" s="240">
        <v>18949</v>
      </c>
      <c r="H78" s="241">
        <v>15047</v>
      </c>
      <c r="I78" s="241">
        <v>15000</v>
      </c>
      <c r="J78" s="241">
        <v>15000</v>
      </c>
      <c r="K78" s="241">
        <v>15000</v>
      </c>
      <c r="L78" s="241">
        <v>15000</v>
      </c>
      <c r="M78" s="241">
        <v>15000</v>
      </c>
      <c r="N78" s="242">
        <v>15000</v>
      </c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  <c r="AN78" s="250"/>
      <c r="AO78" s="250"/>
      <c r="AP78" s="250"/>
      <c r="AQ78" s="250"/>
      <c r="AR78" s="250"/>
      <c r="AS78" s="250"/>
      <c r="AT78" s="250"/>
      <c r="AU78" s="250"/>
      <c r="AV78" s="250"/>
      <c r="AW78" s="250"/>
      <c r="AX78" s="250"/>
      <c r="AY78" s="250"/>
      <c r="AZ78" s="250"/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/>
      <c r="CA78" s="250"/>
      <c r="CB78" s="250"/>
      <c r="CC78" s="250"/>
      <c r="CD78" s="250"/>
      <c r="CE78" s="250"/>
      <c r="CF78" s="250"/>
      <c r="CG78" s="250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50"/>
      <c r="DF78" s="250"/>
      <c r="DG78" s="250"/>
      <c r="DH78" s="250"/>
      <c r="DI78" s="250"/>
      <c r="DJ78" s="250"/>
      <c r="DK78" s="250"/>
      <c r="DL78" s="250"/>
      <c r="DM78" s="250"/>
      <c r="DN78" s="250"/>
      <c r="DO78" s="251"/>
      <c r="DP78" s="251"/>
      <c r="DQ78" s="251"/>
      <c r="DR78" s="251"/>
      <c r="DS78" s="251"/>
    </row>
    <row r="79" spans="1:123" s="252" customFormat="1" ht="18.75">
      <c r="A79" s="246">
        <f t="shared" si="1"/>
        <v>70</v>
      </c>
      <c r="B79" s="172">
        <v>312001</v>
      </c>
      <c r="C79" s="239" t="s">
        <v>70</v>
      </c>
      <c r="D79" s="240">
        <v>40007</v>
      </c>
      <c r="E79" s="240">
        <v>67011</v>
      </c>
      <c r="F79" s="241"/>
      <c r="G79" s="240">
        <v>130000</v>
      </c>
      <c r="H79" s="241">
        <v>4137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2">
        <v>0</v>
      </c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250"/>
      <c r="BX79" s="250"/>
      <c r="BY79" s="250"/>
      <c r="BZ79" s="250"/>
      <c r="CA79" s="250"/>
      <c r="CB79" s="250"/>
      <c r="CC79" s="250"/>
      <c r="CD79" s="250"/>
      <c r="CE79" s="250"/>
      <c r="CF79" s="250"/>
      <c r="CG79" s="250"/>
      <c r="CH79" s="250"/>
      <c r="CI79" s="250"/>
      <c r="CJ79" s="250"/>
      <c r="CK79" s="250"/>
      <c r="CL79" s="250"/>
      <c r="CM79" s="250"/>
      <c r="CN79" s="250"/>
      <c r="CO79" s="250"/>
      <c r="CP79" s="250"/>
      <c r="CQ79" s="250"/>
      <c r="CR79" s="250"/>
      <c r="CS79" s="250"/>
      <c r="CT79" s="250"/>
      <c r="CU79" s="250"/>
      <c r="CV79" s="250"/>
      <c r="CW79" s="250"/>
      <c r="CX79" s="250"/>
      <c r="CY79" s="250"/>
      <c r="CZ79" s="250"/>
      <c r="DA79" s="250"/>
      <c r="DB79" s="250"/>
      <c r="DC79" s="250"/>
      <c r="DD79" s="250"/>
      <c r="DE79" s="250"/>
      <c r="DF79" s="250"/>
      <c r="DG79" s="250"/>
      <c r="DH79" s="250"/>
      <c r="DI79" s="250"/>
      <c r="DJ79" s="250"/>
      <c r="DK79" s="250"/>
      <c r="DL79" s="250"/>
      <c r="DM79" s="250"/>
      <c r="DN79" s="250"/>
      <c r="DO79" s="251"/>
      <c r="DP79" s="251"/>
      <c r="DQ79" s="251"/>
      <c r="DR79" s="251"/>
      <c r="DS79" s="251"/>
    </row>
    <row r="80" spans="1:123" s="252" customFormat="1" ht="18.75">
      <c r="A80" s="246">
        <f t="shared" si="1"/>
        <v>71</v>
      </c>
      <c r="B80" s="172">
        <v>312001</v>
      </c>
      <c r="C80" s="239" t="s">
        <v>133</v>
      </c>
      <c r="D80" s="240"/>
      <c r="E80" s="240"/>
      <c r="F80" s="241"/>
      <c r="G80" s="240"/>
      <c r="H80" s="241">
        <v>18989</v>
      </c>
      <c r="I80" s="241"/>
      <c r="J80" s="241"/>
      <c r="K80" s="241"/>
      <c r="L80" s="241"/>
      <c r="M80" s="241"/>
      <c r="N80" s="242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  <c r="AN80" s="250"/>
      <c r="AO80" s="250"/>
      <c r="AP80" s="250"/>
      <c r="AQ80" s="250"/>
      <c r="AR80" s="250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0"/>
      <c r="BT80" s="250"/>
      <c r="BU80" s="250"/>
      <c r="BV80" s="250"/>
      <c r="BW80" s="250"/>
      <c r="BX80" s="250"/>
      <c r="BY80" s="250"/>
      <c r="BZ80" s="250"/>
      <c r="CA80" s="250"/>
      <c r="CB80" s="250"/>
      <c r="CC80" s="250"/>
      <c r="CD80" s="250"/>
      <c r="CE80" s="250"/>
      <c r="CF80" s="250"/>
      <c r="CG80" s="250"/>
      <c r="CH80" s="250"/>
      <c r="CI80" s="250"/>
      <c r="CJ80" s="250"/>
      <c r="CK80" s="250"/>
      <c r="CL80" s="250"/>
      <c r="CM80" s="250"/>
      <c r="CN80" s="250"/>
      <c r="CO80" s="250"/>
      <c r="CP80" s="250"/>
      <c r="CQ80" s="250"/>
      <c r="CR80" s="250"/>
      <c r="CS80" s="250"/>
      <c r="CT80" s="250"/>
      <c r="CU80" s="250"/>
      <c r="CV80" s="250"/>
      <c r="CW80" s="250"/>
      <c r="CX80" s="250"/>
      <c r="CY80" s="250"/>
      <c r="CZ80" s="250"/>
      <c r="DA80" s="250"/>
      <c r="DB80" s="250"/>
      <c r="DC80" s="250"/>
      <c r="DD80" s="250"/>
      <c r="DE80" s="250"/>
      <c r="DF80" s="250"/>
      <c r="DG80" s="250"/>
      <c r="DH80" s="250"/>
      <c r="DI80" s="250"/>
      <c r="DJ80" s="250"/>
      <c r="DK80" s="250"/>
      <c r="DL80" s="250"/>
      <c r="DM80" s="250"/>
      <c r="DN80" s="250"/>
      <c r="DO80" s="251"/>
      <c r="DP80" s="251"/>
      <c r="DQ80" s="251"/>
      <c r="DR80" s="251"/>
      <c r="DS80" s="251"/>
    </row>
    <row r="81" spans="1:123" ht="18.75">
      <c r="A81" s="57">
        <f t="shared" si="1"/>
        <v>72</v>
      </c>
      <c r="B81" s="16">
        <v>312001</v>
      </c>
      <c r="C81" s="239" t="s">
        <v>119</v>
      </c>
      <c r="D81" s="240"/>
      <c r="E81" s="240"/>
      <c r="F81" s="241">
        <v>90430</v>
      </c>
      <c r="G81" s="240"/>
      <c r="H81" s="241">
        <v>86308</v>
      </c>
      <c r="I81" s="241">
        <v>70000</v>
      </c>
      <c r="J81" s="241">
        <v>75000</v>
      </c>
      <c r="K81" s="241">
        <v>70000</v>
      </c>
      <c r="L81" s="241">
        <v>70000</v>
      </c>
      <c r="M81" s="241"/>
      <c r="N81" s="242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27"/>
      <c r="DP81" s="27"/>
      <c r="DQ81" s="27"/>
      <c r="DR81" s="27"/>
      <c r="DS81" s="27"/>
    </row>
    <row r="82" spans="1:123" ht="18.75">
      <c r="A82" s="57">
        <f t="shared" si="1"/>
        <v>73</v>
      </c>
      <c r="B82" s="16">
        <v>312001</v>
      </c>
      <c r="C82" s="239" t="s">
        <v>123</v>
      </c>
      <c r="D82" s="240"/>
      <c r="E82" s="240"/>
      <c r="F82" s="241">
        <v>34605</v>
      </c>
      <c r="G82" s="240"/>
      <c r="H82" s="241">
        <v>60945</v>
      </c>
      <c r="I82" s="241">
        <v>45000</v>
      </c>
      <c r="J82" s="241">
        <v>20000</v>
      </c>
      <c r="K82" s="241">
        <v>65000</v>
      </c>
      <c r="L82" s="241">
        <v>65000</v>
      </c>
      <c r="M82" s="241"/>
      <c r="N82" s="242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27"/>
      <c r="DP82" s="27"/>
      <c r="DQ82" s="27"/>
      <c r="DR82" s="27"/>
      <c r="DS82" s="27"/>
    </row>
    <row r="83" spans="1:123" ht="18.75">
      <c r="A83" s="57">
        <f t="shared" si="1"/>
        <v>74</v>
      </c>
      <c r="B83" s="16">
        <v>312001</v>
      </c>
      <c r="C83" s="239" t="s">
        <v>116</v>
      </c>
      <c r="D83" s="240"/>
      <c r="E83" s="240"/>
      <c r="F83" s="241">
        <v>15214</v>
      </c>
      <c r="G83" s="240">
        <v>8286</v>
      </c>
      <c r="H83" s="241">
        <v>0</v>
      </c>
      <c r="I83" s="241">
        <v>0</v>
      </c>
      <c r="J83" s="241">
        <v>15168</v>
      </c>
      <c r="K83" s="241">
        <v>0</v>
      </c>
      <c r="L83" s="241">
        <v>0</v>
      </c>
      <c r="M83" s="241">
        <v>0</v>
      </c>
      <c r="N83" s="242">
        <v>0</v>
      </c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27"/>
      <c r="DP83" s="27"/>
      <c r="DQ83" s="27"/>
      <c r="DR83" s="27"/>
      <c r="DS83" s="27"/>
    </row>
    <row r="84" spans="1:123" ht="18.75">
      <c r="A84" s="57">
        <f t="shared" si="1"/>
        <v>75</v>
      </c>
      <c r="B84" s="16">
        <v>312001</v>
      </c>
      <c r="C84" s="239" t="s">
        <v>118</v>
      </c>
      <c r="D84" s="240"/>
      <c r="E84" s="240"/>
      <c r="F84" s="241">
        <v>27295</v>
      </c>
      <c r="G84" s="240"/>
      <c r="H84" s="241">
        <v>2323</v>
      </c>
      <c r="I84" s="241"/>
      <c r="J84" s="241">
        <v>27000</v>
      </c>
      <c r="K84" s="241"/>
      <c r="L84" s="241"/>
      <c r="M84" s="241"/>
      <c r="N84" s="242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27"/>
      <c r="DP84" s="27"/>
      <c r="DQ84" s="27"/>
      <c r="DR84" s="27"/>
      <c r="DS84" s="27"/>
    </row>
    <row r="85" spans="1:123" ht="18.75">
      <c r="A85" s="57">
        <f t="shared" si="1"/>
        <v>76</v>
      </c>
      <c r="B85" s="16">
        <v>312001</v>
      </c>
      <c r="C85" s="239" t="s">
        <v>147</v>
      </c>
      <c r="D85" s="240"/>
      <c r="E85" s="240"/>
      <c r="F85" s="241"/>
      <c r="G85" s="240"/>
      <c r="H85" s="241">
        <v>20707</v>
      </c>
      <c r="I85" s="241"/>
      <c r="J85" s="241"/>
      <c r="K85" s="241"/>
      <c r="L85" s="241"/>
      <c r="M85" s="241"/>
      <c r="N85" s="242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27"/>
      <c r="DP85" s="27"/>
      <c r="DQ85" s="27"/>
      <c r="DR85" s="27"/>
      <c r="DS85" s="27"/>
    </row>
    <row r="86" spans="1:123" ht="18.75">
      <c r="A86" s="57">
        <f t="shared" si="1"/>
        <v>77</v>
      </c>
      <c r="B86" s="16">
        <v>312001</v>
      </c>
      <c r="C86" s="239" t="s">
        <v>136</v>
      </c>
      <c r="D86" s="240"/>
      <c r="E86" s="240"/>
      <c r="F86" s="241">
        <v>36108</v>
      </c>
      <c r="G86" s="240"/>
      <c r="H86" s="241"/>
      <c r="I86" s="241"/>
      <c r="J86" s="241"/>
      <c r="K86" s="241"/>
      <c r="L86" s="241"/>
      <c r="M86" s="241"/>
      <c r="N86" s="242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27"/>
      <c r="DP86" s="27"/>
      <c r="DQ86" s="27"/>
      <c r="DR86" s="27"/>
      <c r="DS86" s="27"/>
    </row>
    <row r="87" spans="1:123" ht="18.75">
      <c r="A87" s="57">
        <f t="shared" si="1"/>
        <v>78</v>
      </c>
      <c r="B87" s="16">
        <v>312001</v>
      </c>
      <c r="C87" s="239" t="s">
        <v>130</v>
      </c>
      <c r="D87" s="240"/>
      <c r="E87" s="240"/>
      <c r="F87" s="241"/>
      <c r="G87" s="240"/>
      <c r="H87" s="241">
        <v>148482</v>
      </c>
      <c r="I87" s="241"/>
      <c r="J87" s="241"/>
      <c r="K87" s="241"/>
      <c r="L87" s="241"/>
      <c r="M87" s="241"/>
      <c r="N87" s="242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27"/>
      <c r="DP87" s="27"/>
      <c r="DQ87" s="27"/>
      <c r="DR87" s="27"/>
      <c r="DS87" s="27"/>
    </row>
    <row r="88" spans="1:123" ht="18.75">
      <c r="A88" s="57">
        <f t="shared" si="1"/>
        <v>79</v>
      </c>
      <c r="B88" s="16">
        <v>312001</v>
      </c>
      <c r="C88" s="239" t="s">
        <v>97</v>
      </c>
      <c r="D88" s="240"/>
      <c r="E88" s="240"/>
      <c r="F88" s="241">
        <v>1600</v>
      </c>
      <c r="G88" s="240">
        <v>1250</v>
      </c>
      <c r="H88" s="241">
        <v>1600</v>
      </c>
      <c r="I88" s="241"/>
      <c r="J88" s="241">
        <v>1600</v>
      </c>
      <c r="K88" s="241"/>
      <c r="L88" s="241"/>
      <c r="M88" s="241"/>
      <c r="N88" s="242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27"/>
      <c r="DP88" s="27"/>
      <c r="DQ88" s="27"/>
      <c r="DR88" s="27"/>
      <c r="DS88" s="27"/>
    </row>
    <row r="89" spans="1:123" ht="18.75">
      <c r="A89" s="57">
        <f t="shared" si="1"/>
        <v>80</v>
      </c>
      <c r="B89" s="16">
        <v>312001</v>
      </c>
      <c r="C89" s="239" t="s">
        <v>144</v>
      </c>
      <c r="D89" s="240"/>
      <c r="E89" s="240"/>
      <c r="F89" s="241">
        <v>77000</v>
      </c>
      <c r="G89" s="240">
        <v>35000</v>
      </c>
      <c r="H89" s="241">
        <v>45000</v>
      </c>
      <c r="I89" s="241"/>
      <c r="J89" s="241"/>
      <c r="K89" s="241"/>
      <c r="L89" s="241"/>
      <c r="M89" s="241"/>
      <c r="N89" s="242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27"/>
      <c r="DP89" s="27"/>
      <c r="DQ89" s="27"/>
      <c r="DR89" s="27"/>
      <c r="DS89" s="27"/>
    </row>
    <row r="90" spans="1:123" ht="18.75">
      <c r="A90" s="57">
        <f t="shared" si="1"/>
        <v>81</v>
      </c>
      <c r="B90" s="16">
        <v>312001</v>
      </c>
      <c r="C90" s="239" t="s">
        <v>105</v>
      </c>
      <c r="D90" s="240"/>
      <c r="E90" s="240"/>
      <c r="F90" s="241"/>
      <c r="G90" s="240">
        <v>6000</v>
      </c>
      <c r="H90" s="241">
        <v>0</v>
      </c>
      <c r="I90" s="241"/>
      <c r="J90" s="241"/>
      <c r="K90" s="241"/>
      <c r="L90" s="241"/>
      <c r="M90" s="241">
        <v>0</v>
      </c>
      <c r="N90" s="242">
        <v>0</v>
      </c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27"/>
      <c r="DP90" s="27"/>
      <c r="DQ90" s="27"/>
      <c r="DR90" s="27"/>
      <c r="DS90" s="27"/>
    </row>
    <row r="91" spans="1:123" ht="18.75">
      <c r="A91" s="57">
        <f t="shared" si="1"/>
        <v>82</v>
      </c>
      <c r="B91" s="16">
        <v>312001</v>
      </c>
      <c r="C91" s="239" t="s">
        <v>106</v>
      </c>
      <c r="D91" s="240"/>
      <c r="E91" s="240"/>
      <c r="F91" s="241">
        <v>14500</v>
      </c>
      <c r="G91" s="240"/>
      <c r="H91" s="241">
        <v>9500</v>
      </c>
      <c r="I91" s="241"/>
      <c r="J91" s="241">
        <v>14000</v>
      </c>
      <c r="K91" s="241"/>
      <c r="L91" s="241"/>
      <c r="M91" s="241"/>
      <c r="N91" s="242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27"/>
      <c r="DP91" s="27"/>
      <c r="DQ91" s="27"/>
      <c r="DR91" s="27"/>
      <c r="DS91" s="27"/>
    </row>
    <row r="92" spans="1:123" ht="18.75">
      <c r="A92" s="57">
        <f t="shared" si="1"/>
        <v>83</v>
      </c>
      <c r="B92" s="16">
        <v>312001</v>
      </c>
      <c r="C92" s="239" t="s">
        <v>145</v>
      </c>
      <c r="D92" s="240"/>
      <c r="E92" s="240"/>
      <c r="F92" s="241"/>
      <c r="G92" s="240"/>
      <c r="H92" s="241"/>
      <c r="I92" s="241"/>
      <c r="J92" s="241"/>
      <c r="K92" s="241">
        <v>300000</v>
      </c>
      <c r="L92" s="241"/>
      <c r="M92" s="241"/>
      <c r="N92" s="242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27"/>
      <c r="DP92" s="27"/>
      <c r="DQ92" s="27"/>
      <c r="DR92" s="27"/>
      <c r="DS92" s="27"/>
    </row>
    <row r="93" spans="1:123" ht="18.75">
      <c r="A93" s="57">
        <f t="shared" si="1"/>
        <v>84</v>
      </c>
      <c r="B93" s="16">
        <v>312001</v>
      </c>
      <c r="C93" s="239" t="s">
        <v>128</v>
      </c>
      <c r="D93" s="240"/>
      <c r="E93" s="240"/>
      <c r="F93" s="241"/>
      <c r="G93" s="240"/>
      <c r="H93" s="241">
        <v>18500</v>
      </c>
      <c r="I93" s="241"/>
      <c r="J93" s="241"/>
      <c r="K93" s="241">
        <v>20000</v>
      </c>
      <c r="L93" s="241"/>
      <c r="M93" s="241"/>
      <c r="N93" s="242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27"/>
      <c r="DP93" s="27"/>
      <c r="DQ93" s="27"/>
      <c r="DR93" s="27"/>
      <c r="DS93" s="27"/>
    </row>
    <row r="94" spans="1:123" ht="18.75">
      <c r="A94" s="57">
        <f t="shared" si="1"/>
        <v>85</v>
      </c>
      <c r="B94" s="16">
        <v>312001</v>
      </c>
      <c r="C94" s="239" t="s">
        <v>129</v>
      </c>
      <c r="D94" s="240"/>
      <c r="E94" s="240"/>
      <c r="F94" s="241"/>
      <c r="G94" s="240"/>
      <c r="H94" s="241">
        <v>11381</v>
      </c>
      <c r="I94" s="241"/>
      <c r="J94" s="241"/>
      <c r="K94" s="241">
        <v>10000</v>
      </c>
      <c r="L94" s="241"/>
      <c r="M94" s="241"/>
      <c r="N94" s="242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27"/>
      <c r="DP94" s="27"/>
      <c r="DQ94" s="27"/>
      <c r="DR94" s="27"/>
      <c r="DS94" s="27"/>
    </row>
    <row r="95" spans="1:123" ht="18.75">
      <c r="A95" s="57">
        <f t="shared" si="1"/>
        <v>86</v>
      </c>
      <c r="B95" s="16">
        <v>312001</v>
      </c>
      <c r="C95" s="239" t="s">
        <v>102</v>
      </c>
      <c r="D95" s="240"/>
      <c r="E95" s="240"/>
      <c r="F95" s="241">
        <v>1500</v>
      </c>
      <c r="G95" s="240"/>
      <c r="H95" s="241">
        <v>3300</v>
      </c>
      <c r="I95" s="241">
        <v>0</v>
      </c>
      <c r="J95" s="241">
        <v>1500</v>
      </c>
      <c r="K95" s="241">
        <v>0</v>
      </c>
      <c r="L95" s="241">
        <v>0</v>
      </c>
      <c r="M95" s="241">
        <v>0</v>
      </c>
      <c r="N95" s="242">
        <v>0</v>
      </c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27"/>
      <c r="DP95" s="27"/>
      <c r="DQ95" s="27"/>
      <c r="DR95" s="27"/>
      <c r="DS95" s="27"/>
    </row>
    <row r="96" spans="1:123" ht="18.75">
      <c r="A96" s="57">
        <f t="shared" si="1"/>
        <v>87</v>
      </c>
      <c r="B96" s="16">
        <v>312001</v>
      </c>
      <c r="C96" s="239" t="s">
        <v>98</v>
      </c>
      <c r="D96" s="240"/>
      <c r="E96" s="240"/>
      <c r="F96" s="241">
        <v>841</v>
      </c>
      <c r="G96" s="240">
        <v>536</v>
      </c>
      <c r="H96" s="241">
        <v>873</v>
      </c>
      <c r="I96" s="241"/>
      <c r="J96" s="241">
        <v>841</v>
      </c>
      <c r="K96" s="241"/>
      <c r="L96" s="241"/>
      <c r="M96" s="241"/>
      <c r="N96" s="242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27"/>
      <c r="DP96" s="27"/>
      <c r="DQ96" s="27"/>
      <c r="DR96" s="27"/>
      <c r="DS96" s="27"/>
    </row>
    <row r="97" spans="1:123" ht="18.75">
      <c r="A97" s="57">
        <f t="shared" si="1"/>
        <v>88</v>
      </c>
      <c r="B97" s="16">
        <v>312001</v>
      </c>
      <c r="C97" s="239" t="s">
        <v>121</v>
      </c>
      <c r="D97" s="240"/>
      <c r="E97" s="240"/>
      <c r="F97" s="241">
        <v>7700</v>
      </c>
      <c r="G97" s="240"/>
      <c r="H97" s="241"/>
      <c r="I97" s="241"/>
      <c r="J97" s="241">
        <v>7700</v>
      </c>
      <c r="K97" s="241"/>
      <c r="L97" s="241"/>
      <c r="M97" s="241"/>
      <c r="N97" s="242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27"/>
      <c r="DP97" s="27"/>
      <c r="DQ97" s="27"/>
      <c r="DR97" s="27"/>
      <c r="DS97" s="27"/>
    </row>
    <row r="98" spans="1:123" ht="18.75">
      <c r="A98" s="57">
        <f t="shared" si="1"/>
        <v>89</v>
      </c>
      <c r="B98" s="16">
        <v>312001</v>
      </c>
      <c r="C98" s="239" t="s">
        <v>71</v>
      </c>
      <c r="D98" s="240">
        <v>16130</v>
      </c>
      <c r="E98" s="240">
        <v>17472</v>
      </c>
      <c r="F98" s="241">
        <v>117845</v>
      </c>
      <c r="G98" s="240">
        <v>18000</v>
      </c>
      <c r="H98" s="241">
        <v>19303</v>
      </c>
      <c r="I98" s="241">
        <v>25000</v>
      </c>
      <c r="J98" s="241">
        <v>115000</v>
      </c>
      <c r="K98" s="241">
        <v>135213</v>
      </c>
      <c r="L98" s="241">
        <v>135000</v>
      </c>
      <c r="M98" s="241">
        <v>130000</v>
      </c>
      <c r="N98" s="242">
        <v>130000</v>
      </c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27"/>
      <c r="DP98" s="27"/>
      <c r="DQ98" s="27"/>
      <c r="DR98" s="27"/>
      <c r="DS98" s="27"/>
    </row>
    <row r="99" spans="1:123" ht="18.75">
      <c r="A99" s="57">
        <f t="shared" si="1"/>
        <v>90</v>
      </c>
      <c r="B99" s="16">
        <v>312001</v>
      </c>
      <c r="C99" s="239" t="s">
        <v>72</v>
      </c>
      <c r="D99" s="240">
        <v>129655</v>
      </c>
      <c r="E99" s="240">
        <v>169229</v>
      </c>
      <c r="F99" s="241">
        <v>134343</v>
      </c>
      <c r="G99" s="240">
        <v>150000</v>
      </c>
      <c r="H99" s="241">
        <v>113831</v>
      </c>
      <c r="I99" s="241">
        <v>140000</v>
      </c>
      <c r="J99" s="241">
        <v>140000</v>
      </c>
      <c r="K99" s="241">
        <v>140000</v>
      </c>
      <c r="L99" s="241">
        <v>140000</v>
      </c>
      <c r="M99" s="241">
        <v>140000</v>
      </c>
      <c r="N99" s="242">
        <v>140000</v>
      </c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27"/>
      <c r="DP99" s="27"/>
      <c r="DQ99" s="27"/>
      <c r="DR99" s="27"/>
      <c r="DS99" s="27"/>
    </row>
    <row r="100" spans="1:123" ht="18.75">
      <c r="A100" s="57">
        <f t="shared" si="1"/>
        <v>91</v>
      </c>
      <c r="B100" s="16">
        <v>312001</v>
      </c>
      <c r="C100" s="239" t="s">
        <v>109</v>
      </c>
      <c r="D100" s="240"/>
      <c r="E100" s="240"/>
      <c r="F100" s="241">
        <v>6000</v>
      </c>
      <c r="G100" s="240"/>
      <c r="H100" s="241">
        <v>6000</v>
      </c>
      <c r="I100" s="241"/>
      <c r="J100" s="241">
        <v>6000</v>
      </c>
      <c r="K100" s="241"/>
      <c r="L100" s="241"/>
      <c r="M100" s="241"/>
      <c r="N100" s="242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27"/>
      <c r="DP100" s="27"/>
      <c r="DQ100" s="27"/>
      <c r="DR100" s="27"/>
      <c r="DS100" s="27"/>
    </row>
    <row r="101" spans="1:123" ht="18.75">
      <c r="A101" s="57">
        <f t="shared" si="1"/>
        <v>92</v>
      </c>
      <c r="B101" s="16">
        <v>312001</v>
      </c>
      <c r="C101" s="239" t="s">
        <v>108</v>
      </c>
      <c r="D101" s="240"/>
      <c r="E101" s="240">
        <v>78855</v>
      </c>
      <c r="F101" s="241">
        <v>1139</v>
      </c>
      <c r="G101" s="240"/>
      <c r="H101" s="241">
        <v>6926</v>
      </c>
      <c r="I101" s="241">
        <v>0</v>
      </c>
      <c r="J101" s="241"/>
      <c r="K101" s="241">
        <v>500</v>
      </c>
      <c r="L101" s="241">
        <v>0</v>
      </c>
      <c r="M101" s="241">
        <v>0</v>
      </c>
      <c r="N101" s="242">
        <v>0</v>
      </c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27"/>
      <c r="DP101" s="27"/>
      <c r="DQ101" s="27"/>
      <c r="DR101" s="27"/>
      <c r="DS101" s="27"/>
    </row>
    <row r="102" spans="1:123" ht="18.75">
      <c r="A102" s="57">
        <f t="shared" si="1"/>
        <v>93</v>
      </c>
      <c r="B102" s="16">
        <v>312001</v>
      </c>
      <c r="C102" s="239" t="s">
        <v>101</v>
      </c>
      <c r="D102" s="240"/>
      <c r="E102" s="240"/>
      <c r="F102" s="241">
        <v>46788</v>
      </c>
      <c r="G102" s="240"/>
      <c r="H102" s="241">
        <v>45842</v>
      </c>
      <c r="I102" s="241">
        <v>30000</v>
      </c>
      <c r="J102" s="241">
        <v>40000</v>
      </c>
      <c r="K102" s="241">
        <v>50000</v>
      </c>
      <c r="L102" s="241">
        <v>51578</v>
      </c>
      <c r="M102" s="241">
        <v>51578</v>
      </c>
      <c r="N102" s="242">
        <v>51578</v>
      </c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27"/>
      <c r="DP102" s="27"/>
      <c r="DQ102" s="27"/>
      <c r="DR102" s="27"/>
      <c r="DS102" s="27"/>
    </row>
    <row r="103" spans="1:123" ht="18.75">
      <c r="A103" s="57">
        <f t="shared" si="1"/>
        <v>94</v>
      </c>
      <c r="B103" s="16">
        <v>312008</v>
      </c>
      <c r="C103" s="239" t="s">
        <v>124</v>
      </c>
      <c r="D103" s="240"/>
      <c r="E103" s="240">
        <v>3601</v>
      </c>
      <c r="F103" s="241">
        <v>4800</v>
      </c>
      <c r="G103" s="240">
        <v>4000</v>
      </c>
      <c r="H103" s="241">
        <v>3000</v>
      </c>
      <c r="I103" s="241"/>
      <c r="J103" s="241">
        <v>4800</v>
      </c>
      <c r="K103" s="241">
        <v>1200</v>
      </c>
      <c r="L103" s="241"/>
      <c r="M103" s="241"/>
      <c r="N103" s="242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27"/>
      <c r="DP103" s="27"/>
      <c r="DQ103" s="27"/>
      <c r="DR103" s="27"/>
      <c r="DS103" s="27"/>
    </row>
    <row r="104" spans="1:123" ht="19.5" thickBot="1">
      <c r="A104" s="57">
        <f>SUM(A103+1)</f>
        <v>95</v>
      </c>
      <c r="B104" s="16">
        <v>331002</v>
      </c>
      <c r="C104" s="239" t="s">
        <v>94</v>
      </c>
      <c r="D104" s="240">
        <v>69064</v>
      </c>
      <c r="E104" s="240">
        <v>0</v>
      </c>
      <c r="F104" s="241"/>
      <c r="G104" s="240"/>
      <c r="H104" s="241">
        <v>12276</v>
      </c>
      <c r="I104" s="241">
        <v>40000</v>
      </c>
      <c r="J104" s="241"/>
      <c r="K104" s="241"/>
      <c r="L104" s="241"/>
      <c r="M104" s="241"/>
      <c r="N104" s="242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27"/>
      <c r="DP104" s="27"/>
      <c r="DQ104" s="27"/>
      <c r="DR104" s="27"/>
      <c r="DS104" s="27"/>
    </row>
    <row r="105" spans="1:123" s="35" customFormat="1" ht="18.75" customHeight="1" thickBot="1">
      <c r="A105" s="117"/>
      <c r="B105" s="168" t="s">
        <v>44</v>
      </c>
      <c r="C105" s="169"/>
      <c r="D105" s="169">
        <f aca="true" t="shared" si="11" ref="D105:N105">SUM(D5+D24+D72)</f>
        <v>5255392</v>
      </c>
      <c r="E105" s="169">
        <f t="shared" si="11"/>
        <v>5509109</v>
      </c>
      <c r="F105" s="193">
        <f t="shared" si="11"/>
        <v>8864989</v>
      </c>
      <c r="G105" s="159">
        <f t="shared" si="11"/>
        <v>6188660</v>
      </c>
      <c r="H105" s="193">
        <f t="shared" si="11"/>
        <v>9476838</v>
      </c>
      <c r="I105" s="193">
        <f t="shared" si="11"/>
        <v>9740581</v>
      </c>
      <c r="J105" s="193">
        <f t="shared" si="11"/>
        <v>8323032</v>
      </c>
      <c r="K105" s="193">
        <f t="shared" si="11"/>
        <v>10187067</v>
      </c>
      <c r="L105" s="209">
        <f t="shared" si="11"/>
        <v>10145270</v>
      </c>
      <c r="M105" s="193">
        <f t="shared" si="11"/>
        <v>9878090</v>
      </c>
      <c r="N105" s="193">
        <f t="shared" si="11"/>
        <v>9878090</v>
      </c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27"/>
      <c r="DP105" s="27"/>
      <c r="DQ105" s="27"/>
      <c r="DR105" s="27"/>
      <c r="DS105" s="27"/>
    </row>
    <row r="106" spans="1:123" s="51" customFormat="1" ht="20.25" customHeight="1">
      <c r="A106" s="46"/>
      <c r="B106" s="50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 t="s">
        <v>49</v>
      </c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</row>
    <row r="107" spans="1:123" s="51" customFormat="1" ht="15.75">
      <c r="A107" s="77"/>
      <c r="B107" s="78"/>
      <c r="C107" s="78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</row>
    <row r="108" spans="1:123" s="51" customFormat="1" ht="15.75">
      <c r="A108" s="260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</row>
    <row r="109" spans="1:123" s="51" customFormat="1" ht="15.75">
      <c r="A109" s="260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</row>
    <row r="110" spans="1:123" s="51" customFormat="1" ht="15.75">
      <c r="A110" s="260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</row>
    <row r="111" spans="1:123" s="51" customFormat="1" ht="15.75">
      <c r="A111" s="260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</row>
    <row r="112" spans="1:123" s="51" customFormat="1" ht="15.75">
      <c r="A112" s="260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</row>
    <row r="113" spans="1:123" s="51" customFormat="1" ht="15.75">
      <c r="A113" s="260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</row>
    <row r="114" spans="1:123" s="51" customFormat="1" ht="15.75">
      <c r="A114" s="260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</row>
    <row r="115" spans="1:123" s="51" customFormat="1" ht="15.75">
      <c r="A115" s="260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</row>
    <row r="116" spans="1:123" s="51" customFormat="1" ht="15.75">
      <c r="A116" s="260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</row>
    <row r="117" spans="1:123" s="51" customFormat="1" ht="15.75">
      <c r="A117" s="260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</row>
    <row r="118" spans="1:123" s="51" customFormat="1" ht="15.75">
      <c r="A118" s="260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</row>
    <row r="119" spans="1:123" s="51" customFormat="1" ht="15.75">
      <c r="A119" s="260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</row>
    <row r="120" spans="1:123" s="51" customFormat="1" ht="15.75">
      <c r="A120" s="260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</row>
    <row r="121" spans="1:123" s="51" customFormat="1" ht="15.75">
      <c r="A121" s="260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</row>
    <row r="122" spans="1:123" s="51" customFormat="1" ht="15.75">
      <c r="A122" s="260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</row>
    <row r="123" spans="1:123" s="51" customFormat="1" ht="15.75">
      <c r="A123" s="260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</row>
    <row r="124" spans="1:123" s="51" customFormat="1" ht="15.75">
      <c r="A124" s="260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</row>
    <row r="125" spans="1:123" s="51" customFormat="1" ht="15.75">
      <c r="A125" s="260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</row>
    <row r="126" spans="1:123" s="51" customFormat="1" ht="15.75">
      <c r="A126" s="260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</row>
    <row r="127" spans="1:123" s="51" customFormat="1" ht="15.75">
      <c r="A127" s="260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</row>
    <row r="128" spans="1:123" s="51" customFormat="1" ht="15.75">
      <c r="A128" s="260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</row>
    <row r="129" spans="1:123" s="51" customFormat="1" ht="15.75">
      <c r="A129" s="260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</row>
    <row r="130" spans="1:123" s="51" customFormat="1" ht="15.75">
      <c r="A130" s="260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</row>
    <row r="131" spans="1:123" s="51" customFormat="1" ht="15.75">
      <c r="A131" s="260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</row>
    <row r="132" spans="1:123" s="51" customFormat="1" ht="15.75">
      <c r="A132" s="260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</row>
    <row r="133" spans="1:123" s="51" customFormat="1" ht="15.75">
      <c r="A133" s="260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</row>
    <row r="134" spans="1:123" s="51" customFormat="1" ht="15.75">
      <c r="A134" s="260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</row>
    <row r="135" spans="1:123" s="51" customFormat="1" ht="15.75">
      <c r="A135" s="260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</row>
    <row r="136" spans="1:123" s="51" customFormat="1" ht="15.75">
      <c r="A136" s="260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</row>
    <row r="137" spans="1:123" s="51" customFormat="1" ht="15.75">
      <c r="A137" s="260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</row>
    <row r="138" spans="1:123" s="51" customFormat="1" ht="15.75">
      <c r="A138" s="260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</row>
    <row r="139" spans="1:123" s="51" customFormat="1" ht="15.75">
      <c r="A139" s="260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</row>
    <row r="140" spans="1:123" s="51" customFormat="1" ht="15.75">
      <c r="A140" s="260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</row>
    <row r="141" spans="1:123" s="51" customFormat="1" ht="15.75">
      <c r="A141" s="260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</row>
    <row r="142" spans="1:123" s="51" customFormat="1" ht="15.75">
      <c r="A142" s="260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</row>
    <row r="143" spans="1:123" s="51" customFormat="1" ht="15.75">
      <c r="A143" s="260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</row>
    <row r="144" spans="1:123" s="51" customFormat="1" ht="15.75">
      <c r="A144" s="260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</row>
    <row r="145" spans="1:123" s="51" customFormat="1" ht="15.75">
      <c r="A145" s="260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</row>
    <row r="146" spans="1:123" s="51" customFormat="1" ht="15.75">
      <c r="A146" s="260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</row>
    <row r="147" spans="1:123" s="51" customFormat="1" ht="15.75">
      <c r="A147" s="260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</row>
    <row r="148" spans="1:123" s="51" customFormat="1" ht="15.75">
      <c r="A148" s="260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</row>
    <row r="149" spans="1:123" s="51" customFormat="1" ht="15.75">
      <c r="A149" s="260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</row>
    <row r="150" spans="1:123" s="51" customFormat="1" ht="15.75">
      <c r="A150" s="26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</row>
    <row r="151" spans="1:123" s="51" customFormat="1" ht="15.75">
      <c r="A151" s="260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</row>
    <row r="152" spans="1:123" s="51" customFormat="1" ht="15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</row>
    <row r="153" spans="1:123" s="51" customFormat="1" ht="15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</row>
    <row r="154" spans="1:123" s="51" customFormat="1" ht="15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</row>
    <row r="155" spans="1:123" s="51" customFormat="1" ht="15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</row>
    <row r="156" spans="1:123" s="51" customFormat="1" ht="15.75">
      <c r="A156" s="49"/>
      <c r="B156" s="49"/>
      <c r="C156" s="49"/>
      <c r="D156" s="27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</row>
    <row r="157" spans="1:123" s="51" customFormat="1" ht="15.75">
      <c r="A157" s="49"/>
      <c r="B157" s="49"/>
      <c r="C157" s="49"/>
      <c r="D157" s="27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</row>
    <row r="158" spans="1:123" s="51" customFormat="1" ht="15.75">
      <c r="A158" s="49"/>
      <c r="B158" s="49"/>
      <c r="C158" s="49"/>
      <c r="D158" s="27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</row>
    <row r="159" spans="1:123" s="51" customFormat="1" ht="15.75">
      <c r="A159" s="49"/>
      <c r="B159" s="49"/>
      <c r="C159" s="49"/>
      <c r="D159" s="27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</row>
    <row r="160" spans="1:123" s="51" customFormat="1" ht="15.75">
      <c r="A160" s="49"/>
      <c r="B160" s="49"/>
      <c r="C160" s="49"/>
      <c r="D160" s="27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</row>
    <row r="161" spans="1:123" s="51" customFormat="1" ht="15.75">
      <c r="A161" s="49"/>
      <c r="B161" s="49"/>
      <c r="C161" s="49"/>
      <c r="D161" s="27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</row>
    <row r="162" spans="1:123" s="51" customFormat="1" ht="15.75">
      <c r="A162" s="49"/>
      <c r="B162" s="49"/>
      <c r="C162" s="49"/>
      <c r="D162" s="27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</row>
    <row r="163" spans="1:123" s="51" customFormat="1" ht="15.75">
      <c r="A163" s="49"/>
      <c r="B163" s="49"/>
      <c r="C163" s="49"/>
      <c r="D163" s="27"/>
      <c r="E163" s="49"/>
      <c r="F163" s="49"/>
      <c r="G163" s="49"/>
      <c r="H163" s="27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</row>
    <row r="164" spans="1:123" s="51" customFormat="1" ht="15.75">
      <c r="A164" s="49"/>
      <c r="B164" s="49"/>
      <c r="C164" s="49"/>
      <c r="D164" s="27"/>
      <c r="E164" s="49"/>
      <c r="F164" s="49"/>
      <c r="G164" s="49"/>
      <c r="H164" s="27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</row>
    <row r="165" spans="1:123" s="51" customFormat="1" ht="15.75">
      <c r="A165" s="49"/>
      <c r="B165" s="49"/>
      <c r="C165" s="49"/>
      <c r="D165" s="27"/>
      <c r="E165" s="49"/>
      <c r="F165" s="49"/>
      <c r="G165" s="49"/>
      <c r="H165" s="27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</row>
    <row r="166" spans="1:123" s="51" customFormat="1" ht="15.75">
      <c r="A166" s="49"/>
      <c r="B166" s="49"/>
      <c r="C166" s="49"/>
      <c r="D166" s="27"/>
      <c r="E166" s="49"/>
      <c r="F166" s="49"/>
      <c r="G166" s="49"/>
      <c r="H166" s="27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</row>
    <row r="167" spans="1:123" s="51" customFormat="1" ht="15.75">
      <c r="A167" s="49"/>
      <c r="B167" s="49"/>
      <c r="C167" s="49"/>
      <c r="D167" s="27"/>
      <c r="E167" s="49"/>
      <c r="F167" s="49"/>
      <c r="G167" s="49"/>
      <c r="H167" s="27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</row>
    <row r="168" spans="1:123" s="51" customFormat="1" ht="15.75">
      <c r="A168" s="49"/>
      <c r="B168" s="49"/>
      <c r="C168" s="49"/>
      <c r="D168" s="27"/>
      <c r="E168" s="49"/>
      <c r="F168" s="49"/>
      <c r="G168" s="49"/>
      <c r="H168" s="27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</row>
    <row r="169" spans="1:123" s="51" customFormat="1" ht="15.75">
      <c r="A169" s="49"/>
      <c r="B169" s="49"/>
      <c r="C169" s="49"/>
      <c r="D169" s="27"/>
      <c r="E169" s="49"/>
      <c r="F169" s="49"/>
      <c r="G169" s="49"/>
      <c r="H169" s="27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</row>
    <row r="170" spans="1:123" s="51" customFormat="1" ht="15.75">
      <c r="A170" s="49"/>
      <c r="B170" s="49"/>
      <c r="C170" s="49"/>
      <c r="D170" s="27"/>
      <c r="E170" s="49"/>
      <c r="F170" s="49"/>
      <c r="G170" s="49"/>
      <c r="H170" s="27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</row>
    <row r="171" spans="1:123" s="51" customFormat="1" ht="15.75">
      <c r="A171" s="49"/>
      <c r="B171" s="49"/>
      <c r="C171" s="49"/>
      <c r="D171" s="27"/>
      <c r="E171" s="49"/>
      <c r="F171" s="49"/>
      <c r="G171" s="49"/>
      <c r="H171" s="27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</row>
    <row r="172" spans="1:123" s="51" customFormat="1" ht="15.75">
      <c r="A172" s="49"/>
      <c r="B172" s="49"/>
      <c r="C172" s="49"/>
      <c r="D172" s="27"/>
      <c r="E172" s="49"/>
      <c r="F172" s="49"/>
      <c r="G172" s="49"/>
      <c r="H172" s="27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</row>
    <row r="173" spans="1:123" s="51" customFormat="1" ht="15.75">
      <c r="A173" s="49"/>
      <c r="B173" s="49"/>
      <c r="C173" s="49"/>
      <c r="D173" s="27"/>
      <c r="E173" s="49"/>
      <c r="F173" s="49"/>
      <c r="G173" s="49"/>
      <c r="H173" s="27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</row>
    <row r="174" spans="1:123" s="51" customFormat="1" ht="15.75">
      <c r="A174" s="49"/>
      <c r="B174" s="49"/>
      <c r="C174" s="49"/>
      <c r="D174" s="27"/>
      <c r="E174" s="49"/>
      <c r="F174" s="49"/>
      <c r="G174" s="49"/>
      <c r="H174" s="27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</row>
    <row r="175" spans="1:123" s="51" customFormat="1" ht="15.75">
      <c r="A175" s="49"/>
      <c r="B175" s="49"/>
      <c r="C175" s="49"/>
      <c r="D175" s="27"/>
      <c r="E175" s="49"/>
      <c r="F175" s="49"/>
      <c r="G175" s="49"/>
      <c r="H175" s="27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</row>
    <row r="176" spans="1:123" ht="15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27"/>
      <c r="DP176" s="27"/>
      <c r="DQ176" s="27"/>
      <c r="DR176" s="27"/>
      <c r="DS176" s="27"/>
    </row>
    <row r="177" spans="1:123" ht="15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27"/>
      <c r="DP177" s="27"/>
      <c r="DQ177" s="27"/>
      <c r="DR177" s="27"/>
      <c r="DS177" s="27"/>
    </row>
    <row r="178" spans="1:123" ht="15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27"/>
      <c r="DP178" s="27"/>
      <c r="DQ178" s="27"/>
      <c r="DR178" s="27"/>
      <c r="DS178" s="27"/>
    </row>
    <row r="179" spans="1:123" ht="15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27"/>
      <c r="DP179" s="27"/>
      <c r="DQ179" s="27"/>
      <c r="DR179" s="27"/>
      <c r="DS179" s="27"/>
    </row>
    <row r="180" spans="1:123" ht="15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27"/>
      <c r="DP180" s="27"/>
      <c r="DQ180" s="27"/>
      <c r="DR180" s="27"/>
      <c r="DS180" s="27"/>
    </row>
    <row r="181" spans="1:123" ht="15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27"/>
      <c r="DP181" s="27"/>
      <c r="DQ181" s="27"/>
      <c r="DR181" s="27"/>
      <c r="DS181" s="27"/>
    </row>
    <row r="182" spans="1:123" ht="15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27"/>
      <c r="DP182" s="27"/>
      <c r="DQ182" s="27"/>
      <c r="DR182" s="27"/>
      <c r="DS182" s="27"/>
    </row>
    <row r="183" spans="1:123" ht="15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27"/>
      <c r="DP183" s="27"/>
      <c r="DQ183" s="27"/>
      <c r="DR183" s="27"/>
      <c r="DS183" s="27"/>
    </row>
    <row r="184" spans="1:123" ht="15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27"/>
      <c r="DP184" s="27"/>
      <c r="DQ184" s="27"/>
      <c r="DR184" s="27"/>
      <c r="DS184" s="27"/>
    </row>
    <row r="185" spans="1:123" ht="15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27"/>
      <c r="DP185" s="27"/>
      <c r="DQ185" s="27"/>
      <c r="DR185" s="27"/>
      <c r="DS185" s="27"/>
    </row>
    <row r="186" spans="1:123" ht="15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27"/>
      <c r="DP186" s="27"/>
      <c r="DQ186" s="27"/>
      <c r="DR186" s="27"/>
      <c r="DS186" s="27"/>
    </row>
    <row r="187" spans="1:123" ht="15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27"/>
      <c r="DP187" s="27"/>
      <c r="DQ187" s="27"/>
      <c r="DR187" s="27"/>
      <c r="DS187" s="27"/>
    </row>
    <row r="188" spans="1:123" ht="15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27"/>
      <c r="DP188" s="27"/>
      <c r="DQ188" s="27"/>
      <c r="DR188" s="27"/>
      <c r="DS188" s="27"/>
    </row>
    <row r="189" spans="1:123" ht="15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27"/>
      <c r="DP189" s="27"/>
      <c r="DQ189" s="27"/>
      <c r="DR189" s="27"/>
      <c r="DS189" s="27"/>
    </row>
    <row r="190" spans="1:123" ht="15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27"/>
      <c r="DP190" s="27"/>
      <c r="DQ190" s="27"/>
      <c r="DR190" s="27"/>
      <c r="DS190" s="27"/>
    </row>
    <row r="191" spans="1:123" ht="15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27"/>
      <c r="DP191" s="27"/>
      <c r="DQ191" s="27"/>
      <c r="DR191" s="27"/>
      <c r="DS191" s="27"/>
    </row>
    <row r="192" spans="1:123" ht="15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27"/>
      <c r="DP192" s="27"/>
      <c r="DQ192" s="27"/>
      <c r="DR192" s="27"/>
      <c r="DS192" s="27"/>
    </row>
    <row r="193" spans="1:123" ht="15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27"/>
      <c r="DP193" s="27"/>
      <c r="DQ193" s="27"/>
      <c r="DR193" s="27"/>
      <c r="DS193" s="27"/>
    </row>
    <row r="194" spans="1:123" ht="15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27"/>
      <c r="DP194" s="27"/>
      <c r="DQ194" s="27"/>
      <c r="DR194" s="27"/>
      <c r="DS194" s="27"/>
    </row>
    <row r="195" spans="1:123" ht="15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27"/>
      <c r="DP195" s="27"/>
      <c r="DQ195" s="27"/>
      <c r="DR195" s="27"/>
      <c r="DS195" s="27"/>
    </row>
    <row r="196" spans="1:123" ht="15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27"/>
      <c r="DP196" s="27"/>
      <c r="DQ196" s="27"/>
      <c r="DR196" s="27"/>
      <c r="DS196" s="27"/>
    </row>
    <row r="197" spans="1:123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27"/>
      <c r="DP197" s="27"/>
      <c r="DQ197" s="27"/>
      <c r="DR197" s="27"/>
      <c r="DS197" s="27"/>
    </row>
    <row r="198" spans="1:123" ht="15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27"/>
      <c r="DP198" s="27"/>
      <c r="DQ198" s="27"/>
      <c r="DR198" s="27"/>
      <c r="DS198" s="27"/>
    </row>
    <row r="199" spans="1:123" ht="15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27"/>
      <c r="DP199" s="27"/>
      <c r="DQ199" s="27"/>
      <c r="DR199" s="27"/>
      <c r="DS199" s="27"/>
    </row>
    <row r="200" spans="1:123" ht="15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27"/>
      <c r="DP200" s="27"/>
      <c r="DQ200" s="27"/>
      <c r="DR200" s="27"/>
      <c r="DS200" s="27"/>
    </row>
    <row r="201" spans="1:123" ht="15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27"/>
      <c r="DP201" s="27"/>
      <c r="DQ201" s="27"/>
      <c r="DR201" s="27"/>
      <c r="DS201" s="27"/>
    </row>
    <row r="202" spans="1:123" ht="15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27"/>
      <c r="DP202" s="27"/>
      <c r="DQ202" s="27"/>
      <c r="DR202" s="27"/>
      <c r="DS202" s="27"/>
    </row>
    <row r="203" spans="1:123" ht="15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27"/>
      <c r="DP203" s="27"/>
      <c r="DQ203" s="27"/>
      <c r="DR203" s="27"/>
      <c r="DS203" s="27"/>
    </row>
    <row r="204" spans="1:123" ht="15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27"/>
      <c r="DP204" s="27"/>
      <c r="DQ204" s="27"/>
      <c r="DR204" s="27"/>
      <c r="DS204" s="27"/>
    </row>
    <row r="205" spans="1:123" ht="15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27"/>
      <c r="DP205" s="27"/>
      <c r="DQ205" s="27"/>
      <c r="DR205" s="27"/>
      <c r="DS205" s="27"/>
    </row>
    <row r="206" spans="1:123" ht="15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27"/>
      <c r="DP206" s="27"/>
      <c r="DQ206" s="27"/>
      <c r="DR206" s="27"/>
      <c r="DS206" s="27"/>
    </row>
    <row r="207" spans="1:123" ht="15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27"/>
      <c r="DP207" s="27"/>
      <c r="DQ207" s="27"/>
      <c r="DR207" s="27"/>
      <c r="DS207" s="27"/>
    </row>
    <row r="208" spans="1:123" ht="15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27"/>
      <c r="DP208" s="27"/>
      <c r="DQ208" s="27"/>
      <c r="DR208" s="27"/>
      <c r="DS208" s="27"/>
    </row>
    <row r="209" spans="1:123" ht="15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27"/>
      <c r="DP209" s="27"/>
      <c r="DQ209" s="27"/>
      <c r="DR209" s="27"/>
      <c r="DS209" s="27"/>
    </row>
    <row r="210" spans="1:123" ht="15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27"/>
      <c r="DP210" s="27"/>
      <c r="DQ210" s="27"/>
      <c r="DR210" s="27"/>
      <c r="DS210" s="27"/>
    </row>
    <row r="211" spans="1:123" ht="15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27"/>
      <c r="DP211" s="27"/>
      <c r="DQ211" s="27"/>
      <c r="DR211" s="27"/>
      <c r="DS211" s="27"/>
    </row>
    <row r="212" spans="1:123" ht="15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27"/>
      <c r="DP212" s="27"/>
      <c r="DQ212" s="27"/>
      <c r="DR212" s="27"/>
      <c r="DS212" s="27"/>
    </row>
    <row r="213" spans="1:123" ht="15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27"/>
      <c r="DP213" s="27"/>
      <c r="DQ213" s="27"/>
      <c r="DR213" s="27"/>
      <c r="DS213" s="27"/>
    </row>
    <row r="214" spans="1:123" ht="15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27"/>
      <c r="DP214" s="27"/>
      <c r="DQ214" s="27"/>
      <c r="DR214" s="27"/>
      <c r="DS214" s="27"/>
    </row>
    <row r="215" spans="1:123" ht="15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27"/>
      <c r="DP215" s="27"/>
      <c r="DQ215" s="27"/>
      <c r="DR215" s="27"/>
      <c r="DS215" s="27"/>
    </row>
    <row r="216" spans="1:123" ht="15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27"/>
      <c r="DP216" s="27"/>
      <c r="DQ216" s="27"/>
      <c r="DR216" s="27"/>
      <c r="DS216" s="27"/>
    </row>
    <row r="217" spans="1:123" ht="15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27"/>
      <c r="DP217" s="27"/>
      <c r="DQ217" s="27"/>
      <c r="DR217" s="27"/>
      <c r="DS217" s="27"/>
    </row>
    <row r="218" spans="1:123" ht="15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27"/>
      <c r="DP218" s="27"/>
      <c r="DQ218" s="27"/>
      <c r="DR218" s="27"/>
      <c r="DS218" s="27"/>
    </row>
    <row r="219" spans="1:123" ht="15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27"/>
      <c r="DP219" s="27"/>
      <c r="DQ219" s="27"/>
      <c r="DR219" s="27"/>
      <c r="DS219" s="27"/>
    </row>
    <row r="220" spans="1:123" ht="15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27"/>
      <c r="DP220" s="27"/>
      <c r="DQ220" s="27"/>
      <c r="DR220" s="27"/>
      <c r="DS220" s="27"/>
    </row>
    <row r="221" spans="1:123" ht="15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27"/>
      <c r="DP221" s="27"/>
      <c r="DQ221" s="27"/>
      <c r="DR221" s="27"/>
      <c r="DS221" s="27"/>
    </row>
    <row r="222" spans="1:123" ht="15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27"/>
      <c r="DP222" s="27"/>
      <c r="DQ222" s="27"/>
      <c r="DR222" s="27"/>
      <c r="DS222" s="27"/>
    </row>
    <row r="223" spans="1:123" ht="15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27"/>
      <c r="DP223" s="27"/>
      <c r="DQ223" s="27"/>
      <c r="DR223" s="27"/>
      <c r="DS223" s="27"/>
    </row>
    <row r="224" spans="1:123" ht="15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27"/>
      <c r="DP224" s="27"/>
      <c r="DQ224" s="27"/>
      <c r="DR224" s="27"/>
      <c r="DS224" s="27"/>
    </row>
    <row r="225" spans="1:123" ht="15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27"/>
      <c r="DP225" s="27"/>
      <c r="DQ225" s="27"/>
      <c r="DR225" s="27"/>
      <c r="DS225" s="27"/>
    </row>
    <row r="226" spans="1:123" ht="15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27"/>
      <c r="DP226" s="27"/>
      <c r="DQ226" s="27"/>
      <c r="DR226" s="27"/>
      <c r="DS226" s="27"/>
    </row>
    <row r="227" spans="1:123" ht="15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27"/>
      <c r="DP227" s="27"/>
      <c r="DQ227" s="27"/>
      <c r="DR227" s="27"/>
      <c r="DS227" s="27"/>
    </row>
    <row r="228" spans="1:123" ht="15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27"/>
      <c r="DP228" s="27"/>
      <c r="DQ228" s="27"/>
      <c r="DR228" s="27"/>
      <c r="DS228" s="27"/>
    </row>
    <row r="229" spans="1:123" ht="15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27"/>
      <c r="DP229" s="27"/>
      <c r="DQ229" s="27"/>
      <c r="DR229" s="27"/>
      <c r="DS229" s="27"/>
    </row>
    <row r="230" spans="1:123" ht="15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27"/>
      <c r="DP230" s="27"/>
      <c r="DQ230" s="27"/>
      <c r="DR230" s="27"/>
      <c r="DS230" s="27"/>
    </row>
    <row r="231" spans="1:123" ht="15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27"/>
      <c r="DP231" s="27"/>
      <c r="DQ231" s="27"/>
      <c r="DR231" s="27"/>
      <c r="DS231" s="27"/>
    </row>
    <row r="232" spans="1:123" ht="15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27"/>
      <c r="DP232" s="27"/>
      <c r="DQ232" s="27"/>
      <c r="DR232" s="27"/>
      <c r="DS232" s="27"/>
    </row>
    <row r="233" spans="1:123" ht="15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27"/>
      <c r="DP233" s="27"/>
      <c r="DQ233" s="27"/>
      <c r="DR233" s="27"/>
      <c r="DS233" s="27"/>
    </row>
    <row r="234" spans="1:123" ht="15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27"/>
      <c r="DP234" s="27"/>
      <c r="DQ234" s="27"/>
      <c r="DR234" s="27"/>
      <c r="DS234" s="27"/>
    </row>
    <row r="235" spans="1:123" ht="15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27"/>
      <c r="DP235" s="27"/>
      <c r="DQ235" s="27"/>
      <c r="DR235" s="27"/>
      <c r="DS235" s="27"/>
    </row>
    <row r="236" spans="1:123" ht="15.75">
      <c r="A236" s="27"/>
      <c r="B236" s="27"/>
      <c r="C236" s="27"/>
      <c r="D236" s="75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27"/>
      <c r="DP236" s="27"/>
      <c r="DQ236" s="27"/>
      <c r="DR236" s="27"/>
      <c r="DS236" s="27"/>
    </row>
    <row r="237" spans="1:123" ht="15.75">
      <c r="A237" s="27"/>
      <c r="B237" s="27"/>
      <c r="C237" s="27"/>
      <c r="D237" s="1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27"/>
      <c r="DP237" s="27"/>
      <c r="DQ237" s="27"/>
      <c r="DR237" s="27"/>
      <c r="DS237" s="27"/>
    </row>
    <row r="238" spans="1:123" ht="15.75">
      <c r="A238" s="27"/>
      <c r="B238" s="27"/>
      <c r="C238" s="27"/>
      <c r="D238" s="1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27"/>
      <c r="DP238" s="27"/>
      <c r="DQ238" s="27"/>
      <c r="DR238" s="27"/>
      <c r="DS238" s="27"/>
    </row>
    <row r="239" spans="1:123" ht="15.75">
      <c r="A239" s="27"/>
      <c r="B239" s="27"/>
      <c r="C239" s="27"/>
      <c r="D239" s="1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27"/>
      <c r="DP239" s="27"/>
      <c r="DQ239" s="27"/>
      <c r="DR239" s="27"/>
      <c r="DS239" s="27"/>
    </row>
    <row r="240" spans="1:123" ht="15.75">
      <c r="A240" s="27"/>
      <c r="B240" s="27"/>
      <c r="C240" s="27"/>
      <c r="D240" s="1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27"/>
      <c r="DP240" s="27"/>
      <c r="DQ240" s="27"/>
      <c r="DR240" s="27"/>
      <c r="DS240" s="27"/>
    </row>
    <row r="241" spans="1:123" ht="15.75">
      <c r="A241" s="27"/>
      <c r="B241" s="27"/>
      <c r="C241" s="27"/>
      <c r="D241" s="1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27"/>
      <c r="DP241" s="27"/>
      <c r="DQ241" s="27"/>
      <c r="DR241" s="27"/>
      <c r="DS241" s="27"/>
    </row>
    <row r="242" spans="1:123" ht="15.75">
      <c r="A242" s="27"/>
      <c r="B242" s="27"/>
      <c r="C242" s="27"/>
      <c r="D242" s="1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27"/>
      <c r="DP242" s="27"/>
      <c r="DQ242" s="27"/>
      <c r="DR242" s="27"/>
      <c r="DS242" s="27"/>
    </row>
    <row r="243" spans="1:123" ht="15.75">
      <c r="A243" s="27"/>
      <c r="B243" s="27"/>
      <c r="C243" s="27"/>
      <c r="D243" s="1"/>
      <c r="E243" s="27"/>
      <c r="F243" s="27"/>
      <c r="G243" s="27"/>
      <c r="H243" s="29"/>
      <c r="I243" s="27"/>
      <c r="J243" s="27"/>
      <c r="K243" s="27"/>
      <c r="L243" s="27"/>
      <c r="M243" s="27"/>
      <c r="N243" s="27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27"/>
      <c r="DP243" s="27"/>
      <c r="DQ243" s="27"/>
      <c r="DR243" s="27"/>
      <c r="DS243" s="27"/>
    </row>
    <row r="244" spans="1:123" ht="15.75">
      <c r="A244" s="27"/>
      <c r="B244" s="27"/>
      <c r="C244" s="27"/>
      <c r="D244" s="1"/>
      <c r="E244" s="27"/>
      <c r="F244" s="27"/>
      <c r="G244" s="27"/>
      <c r="I244" s="27"/>
      <c r="J244" s="27"/>
      <c r="K244" s="27"/>
      <c r="L244" s="27"/>
      <c r="M244" s="27"/>
      <c r="N244" s="27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27"/>
      <c r="DP244" s="27"/>
      <c r="DQ244" s="27"/>
      <c r="DR244" s="27"/>
      <c r="DS244" s="27"/>
    </row>
    <row r="245" spans="1:123" ht="15.75">
      <c r="A245" s="27"/>
      <c r="B245" s="27"/>
      <c r="C245" s="27"/>
      <c r="D245" s="1"/>
      <c r="E245" s="27"/>
      <c r="F245" s="27"/>
      <c r="G245" s="27"/>
      <c r="I245" s="27"/>
      <c r="J245" s="27"/>
      <c r="K245" s="27"/>
      <c r="L245" s="27"/>
      <c r="M245" s="27"/>
      <c r="N245" s="27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27"/>
      <c r="DP245" s="27"/>
      <c r="DQ245" s="27"/>
      <c r="DR245" s="27"/>
      <c r="DS245" s="27"/>
    </row>
    <row r="246" spans="1:123" ht="15.75">
      <c r="A246" s="27"/>
      <c r="B246" s="27"/>
      <c r="C246" s="27"/>
      <c r="D246" s="1"/>
      <c r="E246" s="27"/>
      <c r="F246" s="27"/>
      <c r="G246" s="27"/>
      <c r="I246" s="27"/>
      <c r="J246" s="27"/>
      <c r="K246" s="27"/>
      <c r="L246" s="27"/>
      <c r="M246" s="27"/>
      <c r="N246" s="27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27"/>
      <c r="DP246" s="27"/>
      <c r="DQ246" s="27"/>
      <c r="DR246" s="27"/>
      <c r="DS246" s="27"/>
    </row>
    <row r="247" spans="1:123" ht="15.75">
      <c r="A247" s="27"/>
      <c r="B247" s="27"/>
      <c r="C247" s="27"/>
      <c r="D247" s="1"/>
      <c r="E247" s="27"/>
      <c r="F247" s="27"/>
      <c r="G247" s="27"/>
      <c r="I247" s="27"/>
      <c r="J247" s="27"/>
      <c r="K247" s="27"/>
      <c r="L247" s="27"/>
      <c r="M247" s="27"/>
      <c r="N247" s="27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27"/>
      <c r="DP247" s="27"/>
      <c r="DQ247" s="27"/>
      <c r="DR247" s="27"/>
      <c r="DS247" s="27"/>
    </row>
    <row r="248" spans="1:123" ht="15.75">
      <c r="A248" s="27"/>
      <c r="B248" s="27"/>
      <c r="C248" s="27"/>
      <c r="D248" s="1"/>
      <c r="E248" s="27"/>
      <c r="F248" s="27"/>
      <c r="G248" s="27"/>
      <c r="I248" s="27"/>
      <c r="J248" s="27"/>
      <c r="K248" s="27"/>
      <c r="L248" s="27"/>
      <c r="M248" s="27"/>
      <c r="N248" s="27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27"/>
      <c r="DP248" s="27"/>
      <c r="DQ248" s="27"/>
      <c r="DR248" s="27"/>
      <c r="DS248" s="27"/>
    </row>
    <row r="249" spans="1:123" ht="15.75">
      <c r="A249" s="27"/>
      <c r="B249" s="27"/>
      <c r="C249" s="27"/>
      <c r="D249" s="1"/>
      <c r="E249" s="27"/>
      <c r="F249" s="27"/>
      <c r="G249" s="27"/>
      <c r="I249" s="27"/>
      <c r="J249" s="27"/>
      <c r="K249" s="27"/>
      <c r="L249" s="27"/>
      <c r="M249" s="27"/>
      <c r="N249" s="27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27"/>
      <c r="DP249" s="27"/>
      <c r="DQ249" s="27"/>
      <c r="DR249" s="27"/>
      <c r="DS249" s="27"/>
    </row>
    <row r="250" spans="1:123" ht="15.75">
      <c r="A250" s="27"/>
      <c r="B250" s="27"/>
      <c r="C250" s="27"/>
      <c r="D250" s="1"/>
      <c r="E250" s="27"/>
      <c r="F250" s="27"/>
      <c r="G250" s="27"/>
      <c r="I250" s="27"/>
      <c r="J250" s="27"/>
      <c r="K250" s="27"/>
      <c r="L250" s="27"/>
      <c r="M250" s="27"/>
      <c r="N250" s="27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27"/>
      <c r="DP250" s="27"/>
      <c r="DQ250" s="27"/>
      <c r="DR250" s="27"/>
      <c r="DS250" s="27"/>
    </row>
    <row r="251" spans="1:123" ht="15.75">
      <c r="A251" s="27"/>
      <c r="B251" s="27"/>
      <c r="C251" s="27"/>
      <c r="D251" s="1"/>
      <c r="E251" s="27"/>
      <c r="F251" s="27"/>
      <c r="G251" s="27"/>
      <c r="I251" s="27"/>
      <c r="J251" s="27"/>
      <c r="K251" s="27"/>
      <c r="L251" s="27"/>
      <c r="M251" s="27"/>
      <c r="N251" s="27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27"/>
      <c r="DP251" s="27"/>
      <c r="DQ251" s="27"/>
      <c r="DR251" s="27"/>
      <c r="DS251" s="27"/>
    </row>
    <row r="252" spans="1:123" ht="15.75">
      <c r="A252" s="74"/>
      <c r="B252" s="27"/>
      <c r="C252" s="27"/>
      <c r="D252" s="1"/>
      <c r="E252" s="27"/>
      <c r="F252" s="27"/>
      <c r="G252" s="27"/>
      <c r="I252" s="27"/>
      <c r="J252" s="27"/>
      <c r="K252" s="27"/>
      <c r="L252" s="27"/>
      <c r="M252" s="27"/>
      <c r="N252" s="27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27"/>
      <c r="DP252" s="27"/>
      <c r="DQ252" s="27"/>
      <c r="DR252" s="27"/>
      <c r="DS252" s="27"/>
    </row>
    <row r="253" spans="1:123" ht="15.75">
      <c r="A253" s="40"/>
      <c r="B253" s="27"/>
      <c r="C253" s="27"/>
      <c r="D253" s="1"/>
      <c r="E253" s="27"/>
      <c r="F253" s="27"/>
      <c r="G253" s="27"/>
      <c r="I253" s="27"/>
      <c r="J253" s="27"/>
      <c r="K253" s="27"/>
      <c r="L253" s="27"/>
      <c r="M253" s="27"/>
      <c r="N253" s="27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27"/>
      <c r="DP253" s="27"/>
      <c r="DQ253" s="27"/>
      <c r="DR253" s="27"/>
      <c r="DS253" s="27"/>
    </row>
    <row r="254" spans="1:123" ht="15.75">
      <c r="A254" s="40"/>
      <c r="B254" s="27"/>
      <c r="C254" s="27"/>
      <c r="D254" s="1"/>
      <c r="E254" s="27"/>
      <c r="F254" s="27"/>
      <c r="G254" s="27"/>
      <c r="I254" s="27"/>
      <c r="J254" s="27"/>
      <c r="K254" s="27"/>
      <c r="L254" s="27"/>
      <c r="M254" s="27"/>
      <c r="N254" s="27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27"/>
      <c r="DP254" s="27"/>
      <c r="DQ254" s="27"/>
      <c r="DR254" s="27"/>
      <c r="DS254" s="27"/>
    </row>
    <row r="255" spans="1:123" ht="15.75">
      <c r="A255" s="40"/>
      <c r="B255" s="27"/>
      <c r="C255" s="27"/>
      <c r="D255" s="1"/>
      <c r="E255" s="27"/>
      <c r="F255" s="27"/>
      <c r="G255" s="27"/>
      <c r="I255" s="27"/>
      <c r="J255" s="27"/>
      <c r="K255" s="27"/>
      <c r="L255" s="27"/>
      <c r="M255" s="27"/>
      <c r="N255" s="27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27"/>
      <c r="DP255" s="27"/>
      <c r="DQ255" s="27"/>
      <c r="DR255" s="27"/>
      <c r="DS255" s="27"/>
    </row>
    <row r="256" spans="1:123" ht="15.75">
      <c r="A256" s="40"/>
      <c r="B256" s="27"/>
      <c r="C256" s="75"/>
      <c r="D256" s="1"/>
      <c r="E256" s="29"/>
      <c r="F256" s="29"/>
      <c r="G256" s="29"/>
      <c r="I256" s="29"/>
      <c r="J256" s="29"/>
      <c r="K256" s="29"/>
      <c r="L256" s="29"/>
      <c r="M256" s="29"/>
      <c r="N256" s="2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27"/>
      <c r="DP256" s="27"/>
      <c r="DQ256" s="27"/>
      <c r="DR256" s="27"/>
      <c r="DS256" s="27"/>
    </row>
    <row r="257" spans="1:123" ht="15.75">
      <c r="A257" s="40"/>
      <c r="B257" s="27"/>
      <c r="C257" s="1"/>
      <c r="D257" s="1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27"/>
      <c r="DP257" s="27"/>
      <c r="DQ257" s="27"/>
      <c r="DR257" s="27"/>
      <c r="DS257" s="27"/>
    </row>
    <row r="258" spans="1:123" ht="15.75">
      <c r="A258" s="40"/>
      <c r="B258" s="27"/>
      <c r="C258" s="1"/>
      <c r="D258" s="1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27"/>
      <c r="DP258" s="27"/>
      <c r="DQ258" s="27"/>
      <c r="DR258" s="27"/>
      <c r="DS258" s="27"/>
    </row>
    <row r="259" spans="1:123" ht="15.75">
      <c r="A259" s="40"/>
      <c r="B259" s="27"/>
      <c r="C259" s="1"/>
      <c r="D259" s="1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27"/>
      <c r="DP259" s="27"/>
      <c r="DQ259" s="27"/>
      <c r="DR259" s="27"/>
      <c r="DS259" s="27"/>
    </row>
    <row r="260" spans="1:123" ht="15.75">
      <c r="A260" s="40"/>
      <c r="B260" s="27"/>
      <c r="C260" s="1"/>
      <c r="D260" s="1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27"/>
      <c r="DP260" s="27"/>
      <c r="DQ260" s="27"/>
      <c r="DR260" s="27"/>
      <c r="DS260" s="27"/>
    </row>
    <row r="261" spans="1:123" ht="15.75">
      <c r="A261" s="40"/>
      <c r="B261" s="27"/>
      <c r="C261" s="1"/>
      <c r="D261" s="1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27"/>
      <c r="DP261" s="27"/>
      <c r="DQ261" s="27"/>
      <c r="DR261" s="27"/>
      <c r="DS261" s="27"/>
    </row>
    <row r="262" spans="1:123" ht="15.75">
      <c r="A262" s="40"/>
      <c r="B262" s="27"/>
      <c r="C262" s="1"/>
      <c r="D262" s="1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27"/>
      <c r="DP262" s="27"/>
      <c r="DQ262" s="27"/>
      <c r="DR262" s="27"/>
      <c r="DS262" s="27"/>
    </row>
    <row r="263" spans="1:123" ht="15.75">
      <c r="A263" s="40"/>
      <c r="B263" s="27"/>
      <c r="C263" s="1"/>
      <c r="D263" s="1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27"/>
      <c r="DP263" s="27"/>
      <c r="DQ263" s="27"/>
      <c r="DR263" s="27"/>
      <c r="DS263" s="27"/>
    </row>
    <row r="264" spans="1:123" ht="15.75">
      <c r="A264" s="40"/>
      <c r="B264" s="27"/>
      <c r="C264" s="1"/>
      <c r="D264" s="1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27"/>
      <c r="DP264" s="27"/>
      <c r="DQ264" s="27"/>
      <c r="DR264" s="27"/>
      <c r="DS264" s="27"/>
    </row>
    <row r="265" spans="1:123" ht="15.75">
      <c r="A265" s="40"/>
      <c r="B265" s="27"/>
      <c r="C265" s="1"/>
      <c r="D265" s="1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27"/>
      <c r="DP265" s="27"/>
      <c r="DQ265" s="27"/>
      <c r="DR265" s="27"/>
      <c r="DS265" s="27"/>
    </row>
    <row r="266" spans="1:123" ht="15.75">
      <c r="A266" s="40"/>
      <c r="B266" s="27"/>
      <c r="C266" s="1"/>
      <c r="D266" s="1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27"/>
      <c r="DP266" s="27"/>
      <c r="DQ266" s="27"/>
      <c r="DR266" s="27"/>
      <c r="DS266" s="27"/>
    </row>
    <row r="267" spans="1:123" ht="15.75">
      <c r="A267" s="40"/>
      <c r="B267" s="27"/>
      <c r="C267" s="1"/>
      <c r="D267" s="1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27"/>
      <c r="DP267" s="27"/>
      <c r="DQ267" s="27"/>
      <c r="DR267" s="27"/>
      <c r="DS267" s="27"/>
    </row>
    <row r="268" spans="1:123" ht="15.75">
      <c r="A268" s="40"/>
      <c r="B268" s="27"/>
      <c r="C268" s="1"/>
      <c r="D268" s="1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27"/>
      <c r="DP268" s="27"/>
      <c r="DQ268" s="27"/>
      <c r="DR268" s="27"/>
      <c r="DS268" s="27"/>
    </row>
    <row r="269" spans="1:123" ht="15.75">
      <c r="A269" s="40"/>
      <c r="B269" s="27"/>
      <c r="C269" s="1"/>
      <c r="D269" s="1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27"/>
      <c r="DP269" s="27"/>
      <c r="DQ269" s="27"/>
      <c r="DR269" s="27"/>
      <c r="DS269" s="27"/>
    </row>
    <row r="270" spans="1:123" ht="15.75">
      <c r="A270" s="40"/>
      <c r="B270" s="27"/>
      <c r="C270" s="1"/>
      <c r="D270" s="1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27"/>
      <c r="DP270" s="27"/>
      <c r="DQ270" s="27"/>
      <c r="DR270" s="27"/>
      <c r="DS270" s="27"/>
    </row>
    <row r="271" spans="1:123" ht="15.75">
      <c r="A271" s="40"/>
      <c r="B271" s="27"/>
      <c r="C271" s="1"/>
      <c r="D271" s="1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27"/>
      <c r="DP271" s="27"/>
      <c r="DQ271" s="27"/>
      <c r="DR271" s="27"/>
      <c r="DS271" s="27"/>
    </row>
    <row r="272" spans="1:123" ht="15.75">
      <c r="A272" s="40"/>
      <c r="B272" s="27"/>
      <c r="C272" s="1"/>
      <c r="D272" s="1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27"/>
      <c r="DP272" s="27"/>
      <c r="DQ272" s="27"/>
      <c r="DR272" s="27"/>
      <c r="DS272" s="27"/>
    </row>
    <row r="273" spans="1:123" ht="15.75">
      <c r="A273" s="40"/>
      <c r="B273" s="27"/>
      <c r="C273" s="1"/>
      <c r="D273" s="1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27"/>
      <c r="DP273" s="27"/>
      <c r="DQ273" s="27"/>
      <c r="DR273" s="27"/>
      <c r="DS273" s="27"/>
    </row>
    <row r="274" spans="1:123" ht="15.75">
      <c r="A274" s="40"/>
      <c r="B274" s="27"/>
      <c r="C274" s="1"/>
      <c r="D274" s="1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27"/>
      <c r="DP274" s="27"/>
      <c r="DQ274" s="27"/>
      <c r="DR274" s="27"/>
      <c r="DS274" s="27"/>
    </row>
    <row r="275" spans="1:123" ht="15.75">
      <c r="A275" s="40"/>
      <c r="B275" s="27"/>
      <c r="C275" s="1"/>
      <c r="D275" s="1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27"/>
      <c r="DP275" s="27"/>
      <c r="DQ275" s="27"/>
      <c r="DR275" s="27"/>
      <c r="DS275" s="27"/>
    </row>
    <row r="276" spans="1:123" ht="15.75">
      <c r="A276" s="40"/>
      <c r="B276" s="27"/>
      <c r="C276" s="1"/>
      <c r="D276" s="1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27"/>
      <c r="DP276" s="27"/>
      <c r="DQ276" s="27"/>
      <c r="DR276" s="27"/>
      <c r="DS276" s="27"/>
    </row>
    <row r="277" spans="1:123" ht="15.75">
      <c r="A277" s="40"/>
      <c r="B277" s="27"/>
      <c r="C277" s="1"/>
      <c r="D277" s="1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27"/>
      <c r="DP277" s="27"/>
      <c r="DQ277" s="27"/>
      <c r="DR277" s="27"/>
      <c r="DS277" s="27"/>
    </row>
    <row r="278" spans="1:123" ht="15.75">
      <c r="A278" s="40"/>
      <c r="B278" s="27"/>
      <c r="C278" s="1"/>
      <c r="D278" s="1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27"/>
      <c r="DP278" s="27"/>
      <c r="DQ278" s="27"/>
      <c r="DR278" s="27"/>
      <c r="DS278" s="27"/>
    </row>
    <row r="279" spans="1:123" ht="15.75">
      <c r="A279" s="40"/>
      <c r="B279" s="27"/>
      <c r="C279" s="1"/>
      <c r="D279" s="1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27"/>
      <c r="DP279" s="27"/>
      <c r="DQ279" s="27"/>
      <c r="DR279" s="27"/>
      <c r="DS279" s="27"/>
    </row>
    <row r="280" spans="1:123" ht="15.75">
      <c r="A280" s="40"/>
      <c r="B280" s="27"/>
      <c r="C280" s="1"/>
      <c r="D280" s="1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27"/>
      <c r="DP280" s="27"/>
      <c r="DQ280" s="27"/>
      <c r="DR280" s="27"/>
      <c r="DS280" s="27"/>
    </row>
    <row r="281" spans="1:123" ht="15.75">
      <c r="A281" s="40"/>
      <c r="B281" s="27"/>
      <c r="C281" s="1"/>
      <c r="D281" s="1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27"/>
      <c r="DP281" s="27"/>
      <c r="DQ281" s="27"/>
      <c r="DR281" s="27"/>
      <c r="DS281" s="27"/>
    </row>
    <row r="282" spans="1:123" ht="15.75">
      <c r="A282" s="40"/>
      <c r="B282" s="27"/>
      <c r="C282" s="1"/>
      <c r="D282" s="1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27"/>
      <c r="DP282" s="27"/>
      <c r="DQ282" s="27"/>
      <c r="DR282" s="27"/>
      <c r="DS282" s="27"/>
    </row>
    <row r="283" spans="1:123" ht="15.75">
      <c r="A283" s="40"/>
      <c r="B283" s="27"/>
      <c r="C283" s="1"/>
      <c r="D283" s="1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27"/>
      <c r="DP283" s="27"/>
      <c r="DQ283" s="27"/>
      <c r="DR283" s="27"/>
      <c r="DS283" s="27"/>
    </row>
    <row r="284" spans="1:123" ht="15.75">
      <c r="A284" s="40"/>
      <c r="B284" s="27"/>
      <c r="C284" s="1"/>
      <c r="D284" s="1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27"/>
      <c r="DP284" s="27"/>
      <c r="DQ284" s="27"/>
      <c r="DR284" s="27"/>
      <c r="DS284" s="27"/>
    </row>
    <row r="285" spans="1:123" ht="15.75">
      <c r="A285" s="40"/>
      <c r="B285" s="27"/>
      <c r="C285" s="1"/>
      <c r="D285" s="1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27"/>
      <c r="DP285" s="27"/>
      <c r="DQ285" s="27"/>
      <c r="DR285" s="27"/>
      <c r="DS285" s="27"/>
    </row>
    <row r="286" spans="1:123" ht="15.75">
      <c r="A286" s="40"/>
      <c r="B286" s="27"/>
      <c r="C286" s="1"/>
      <c r="D286" s="1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27"/>
      <c r="DP286" s="27"/>
      <c r="DQ286" s="27"/>
      <c r="DR286" s="27"/>
      <c r="DS286" s="27"/>
    </row>
    <row r="287" spans="1:123" ht="15.75">
      <c r="A287" s="40"/>
      <c r="B287" s="27"/>
      <c r="C287" s="1"/>
      <c r="D287" s="1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27"/>
      <c r="DP287" s="27"/>
      <c r="DQ287" s="27"/>
      <c r="DR287" s="27"/>
      <c r="DS287" s="27"/>
    </row>
    <row r="288" spans="1:123" ht="15.75">
      <c r="A288" s="40"/>
      <c r="B288" s="27"/>
      <c r="C288" s="1"/>
      <c r="D288" s="1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27"/>
      <c r="DP288" s="27"/>
      <c r="DQ288" s="27"/>
      <c r="DR288" s="27"/>
      <c r="DS288" s="27"/>
    </row>
    <row r="289" spans="1:123" ht="15.75">
      <c r="A289" s="40"/>
      <c r="B289" s="27"/>
      <c r="C289" s="1"/>
      <c r="D289" s="1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27"/>
      <c r="DP289" s="27"/>
      <c r="DQ289" s="27"/>
      <c r="DR289" s="27"/>
      <c r="DS289" s="27"/>
    </row>
    <row r="290" spans="1:123" ht="15.75">
      <c r="A290" s="40"/>
      <c r="B290" s="27"/>
      <c r="C290" s="1"/>
      <c r="D290" s="1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27"/>
      <c r="DP290" s="27"/>
      <c r="DQ290" s="27"/>
      <c r="DR290" s="27"/>
      <c r="DS290" s="27"/>
    </row>
    <row r="291" spans="1:123" ht="15.75">
      <c r="A291" s="40"/>
      <c r="B291" s="27"/>
      <c r="C291" s="1"/>
      <c r="D291" s="1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27"/>
      <c r="DP291" s="27"/>
      <c r="DQ291" s="27"/>
      <c r="DR291" s="27"/>
      <c r="DS291" s="27"/>
    </row>
    <row r="292" spans="1:123" ht="15.75">
      <c r="A292" s="40"/>
      <c r="B292" s="27"/>
      <c r="C292" s="1"/>
      <c r="D292" s="1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27"/>
      <c r="DP292" s="27"/>
      <c r="DQ292" s="27"/>
      <c r="DR292" s="27"/>
      <c r="DS292" s="27"/>
    </row>
    <row r="293" spans="1:123" ht="15.75">
      <c r="A293" s="40"/>
      <c r="B293" s="27"/>
      <c r="C293" s="1"/>
      <c r="D293" s="1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27"/>
      <c r="DP293" s="27"/>
      <c r="DQ293" s="27"/>
      <c r="DR293" s="27"/>
      <c r="DS293" s="27"/>
    </row>
    <row r="294" spans="1:123" ht="15.75">
      <c r="A294" s="40"/>
      <c r="B294" s="27"/>
      <c r="C294" s="1"/>
      <c r="D294" s="1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27"/>
      <c r="DP294" s="27"/>
      <c r="DQ294" s="27"/>
      <c r="DR294" s="27"/>
      <c r="DS294" s="27"/>
    </row>
    <row r="295" spans="1:123" ht="15.75">
      <c r="A295" s="40"/>
      <c r="B295" s="27"/>
      <c r="C295" s="1"/>
      <c r="D295" s="1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27"/>
      <c r="DP295" s="27"/>
      <c r="DQ295" s="27"/>
      <c r="DR295" s="27"/>
      <c r="DS295" s="27"/>
    </row>
    <row r="296" spans="1:123" ht="15.75">
      <c r="A296" s="40"/>
      <c r="B296" s="27"/>
      <c r="C296" s="1"/>
      <c r="D296" s="1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27"/>
      <c r="DP296" s="27"/>
      <c r="DQ296" s="27"/>
      <c r="DR296" s="27"/>
      <c r="DS296" s="27"/>
    </row>
    <row r="297" spans="1:123" ht="15.75">
      <c r="A297" s="40"/>
      <c r="B297" s="27"/>
      <c r="C297" s="1"/>
      <c r="D297" s="1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27"/>
      <c r="DP297" s="27"/>
      <c r="DQ297" s="27"/>
      <c r="DR297" s="27"/>
      <c r="DS297" s="27"/>
    </row>
    <row r="298" spans="1:123" ht="15.75">
      <c r="A298" s="40"/>
      <c r="B298" s="27"/>
      <c r="C298" s="1"/>
      <c r="D298" s="1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27"/>
      <c r="DP298" s="27"/>
      <c r="DQ298" s="27"/>
      <c r="DR298" s="27"/>
      <c r="DS298" s="27"/>
    </row>
    <row r="299" spans="1:123" ht="15.75">
      <c r="A299" s="40"/>
      <c r="B299" s="27"/>
      <c r="C299" s="1"/>
      <c r="D299" s="1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27"/>
      <c r="DP299" s="27"/>
      <c r="DQ299" s="27"/>
      <c r="DR299" s="27"/>
      <c r="DS299" s="27"/>
    </row>
    <row r="300" spans="1:123" ht="15.75">
      <c r="A300" s="40"/>
      <c r="B300" s="27"/>
      <c r="C300" s="1"/>
      <c r="D300" s="1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27"/>
      <c r="DP300" s="27"/>
      <c r="DQ300" s="27"/>
      <c r="DR300" s="27"/>
      <c r="DS300" s="27"/>
    </row>
    <row r="301" spans="1:123" ht="15.75">
      <c r="A301" s="40"/>
      <c r="B301" s="27"/>
      <c r="C301" s="1"/>
      <c r="D301" s="1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27"/>
      <c r="DP301" s="27"/>
      <c r="DQ301" s="27"/>
      <c r="DR301" s="27"/>
      <c r="DS301" s="27"/>
    </row>
    <row r="302" spans="1:123" ht="15.75">
      <c r="A302" s="40"/>
      <c r="B302" s="27"/>
      <c r="C302" s="1"/>
      <c r="D302" s="1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27"/>
      <c r="DP302" s="27"/>
      <c r="DQ302" s="27"/>
      <c r="DR302" s="27"/>
      <c r="DS302" s="27"/>
    </row>
    <row r="303" spans="1:123" ht="15.75">
      <c r="A303" s="40"/>
      <c r="B303" s="27"/>
      <c r="C303" s="1"/>
      <c r="D303" s="1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27"/>
      <c r="DP303" s="27"/>
      <c r="DQ303" s="27"/>
      <c r="DR303" s="27"/>
      <c r="DS303" s="27"/>
    </row>
    <row r="304" spans="1:123" ht="15.75">
      <c r="A304" s="40"/>
      <c r="B304" s="27"/>
      <c r="C304" s="1"/>
      <c r="D304" s="1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27"/>
      <c r="DP304" s="27"/>
      <c r="DQ304" s="27"/>
      <c r="DR304" s="27"/>
      <c r="DS304" s="27"/>
    </row>
    <row r="305" spans="1:123" ht="15.75">
      <c r="A305" s="40"/>
      <c r="B305" s="27"/>
      <c r="C305" s="1"/>
      <c r="D305" s="1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27"/>
      <c r="DP305" s="27"/>
      <c r="DQ305" s="27"/>
      <c r="DR305" s="27"/>
      <c r="DS305" s="27"/>
    </row>
    <row r="306" spans="1:123" ht="15.75">
      <c r="A306" s="40"/>
      <c r="B306" s="27"/>
      <c r="C306" s="1"/>
      <c r="D306" s="1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27"/>
      <c r="DP306" s="27"/>
      <c r="DQ306" s="27"/>
      <c r="DR306" s="27"/>
      <c r="DS306" s="27"/>
    </row>
    <row r="307" spans="1:123" ht="15.75">
      <c r="A307" s="40"/>
      <c r="B307" s="27"/>
      <c r="C307" s="1"/>
      <c r="D307" s="1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27"/>
      <c r="DP307" s="27"/>
      <c r="DQ307" s="27"/>
      <c r="DR307" s="27"/>
      <c r="DS307" s="27"/>
    </row>
    <row r="308" spans="1:123" ht="15.75">
      <c r="A308" s="40"/>
      <c r="B308" s="27"/>
      <c r="C308" s="1"/>
      <c r="D308" s="1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27"/>
      <c r="DP308" s="27"/>
      <c r="DQ308" s="27"/>
      <c r="DR308" s="27"/>
      <c r="DS308" s="27"/>
    </row>
    <row r="309" spans="1:123" ht="15.75">
      <c r="A309" s="40"/>
      <c r="B309" s="27"/>
      <c r="C309" s="1"/>
      <c r="D309" s="1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27"/>
      <c r="DP309" s="27"/>
      <c r="DQ309" s="27"/>
      <c r="DR309" s="27"/>
      <c r="DS309" s="27"/>
    </row>
    <row r="310" spans="1:123" ht="15.75">
      <c r="A310" s="40"/>
      <c r="B310" s="27"/>
      <c r="C310" s="1"/>
      <c r="D310" s="1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27"/>
      <c r="DP310" s="27"/>
      <c r="DQ310" s="27"/>
      <c r="DR310" s="27"/>
      <c r="DS310" s="27"/>
    </row>
    <row r="311" spans="1:123" ht="15.75">
      <c r="A311" s="40"/>
      <c r="B311" s="27"/>
      <c r="C311" s="1"/>
      <c r="D311" s="1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27"/>
      <c r="DP311" s="27"/>
      <c r="DQ311" s="27"/>
      <c r="DR311" s="27"/>
      <c r="DS311" s="27"/>
    </row>
    <row r="312" spans="1:123" ht="15.75">
      <c r="A312" s="40"/>
      <c r="B312" s="27"/>
      <c r="C312" s="1"/>
      <c r="D312" s="1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27"/>
      <c r="DP312" s="27"/>
      <c r="DQ312" s="27"/>
      <c r="DR312" s="27"/>
      <c r="DS312" s="27"/>
    </row>
    <row r="313" spans="1:123" ht="15.75">
      <c r="A313" s="40"/>
      <c r="B313" s="27"/>
      <c r="C313" s="1"/>
      <c r="D313" s="1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27"/>
      <c r="DP313" s="27"/>
      <c r="DQ313" s="27"/>
      <c r="DR313" s="27"/>
      <c r="DS313" s="27"/>
    </row>
    <row r="314" spans="1:123" ht="15.75">
      <c r="A314" s="40"/>
      <c r="B314" s="27"/>
      <c r="C314" s="1"/>
      <c r="D314" s="1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27"/>
      <c r="DP314" s="27"/>
      <c r="DQ314" s="27"/>
      <c r="DR314" s="27"/>
      <c r="DS314" s="27"/>
    </row>
    <row r="315" spans="1:123" ht="15.75">
      <c r="A315" s="40"/>
      <c r="B315" s="27"/>
      <c r="C315" s="1"/>
      <c r="D315" s="1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27"/>
      <c r="DP315" s="27"/>
      <c r="DQ315" s="27"/>
      <c r="DR315" s="27"/>
      <c r="DS315" s="27"/>
    </row>
    <row r="316" spans="1:123" ht="15.75">
      <c r="A316" s="40"/>
      <c r="B316" s="27"/>
      <c r="C316" s="1"/>
      <c r="D316" s="1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27"/>
      <c r="DP316" s="27"/>
      <c r="DQ316" s="27"/>
      <c r="DR316" s="27"/>
      <c r="DS316" s="27"/>
    </row>
    <row r="317" spans="1:123" ht="15.75">
      <c r="A317" s="40"/>
      <c r="B317" s="27"/>
      <c r="C317" s="1"/>
      <c r="D317" s="1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27"/>
      <c r="DP317" s="27"/>
      <c r="DQ317" s="27"/>
      <c r="DR317" s="27"/>
      <c r="DS317" s="27"/>
    </row>
    <row r="318" spans="1:123" ht="15.75">
      <c r="A318" s="40"/>
      <c r="B318" s="27"/>
      <c r="C318" s="1"/>
      <c r="D318" s="1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27"/>
      <c r="DP318" s="27"/>
      <c r="DQ318" s="27"/>
      <c r="DR318" s="27"/>
      <c r="DS318" s="27"/>
    </row>
    <row r="319" spans="1:123" ht="15.75">
      <c r="A319" s="40"/>
      <c r="B319" s="27"/>
      <c r="C319" s="1"/>
      <c r="D319" s="1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27"/>
      <c r="DP319" s="27"/>
      <c r="DQ319" s="27"/>
      <c r="DR319" s="27"/>
      <c r="DS319" s="27"/>
    </row>
    <row r="320" spans="1:123" ht="15.75">
      <c r="A320" s="40"/>
      <c r="B320" s="27"/>
      <c r="C320" s="1"/>
      <c r="D320" s="1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27"/>
      <c r="DP320" s="27"/>
      <c r="DQ320" s="27"/>
      <c r="DR320" s="27"/>
      <c r="DS320" s="27"/>
    </row>
    <row r="321" spans="1:123" ht="15.75">
      <c r="A321" s="40"/>
      <c r="B321" s="27"/>
      <c r="C321" s="1"/>
      <c r="D321" s="1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27"/>
      <c r="DP321" s="27"/>
      <c r="DQ321" s="27"/>
      <c r="DR321" s="27"/>
      <c r="DS321" s="27"/>
    </row>
    <row r="322" spans="1:123" ht="15.75">
      <c r="A322" s="40"/>
      <c r="B322" s="27"/>
      <c r="C322" s="1"/>
      <c r="D322" s="1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27"/>
      <c r="DP322" s="27"/>
      <c r="DQ322" s="27"/>
      <c r="DR322" s="27"/>
      <c r="DS322" s="27"/>
    </row>
    <row r="323" spans="1:123" ht="15.75">
      <c r="A323" s="40"/>
      <c r="B323" s="27"/>
      <c r="C323" s="1"/>
      <c r="D323" s="1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27"/>
      <c r="DP323" s="27"/>
      <c r="DQ323" s="27"/>
      <c r="DR323" s="27"/>
      <c r="DS323" s="27"/>
    </row>
    <row r="324" spans="1:123" ht="15.75">
      <c r="A324" s="40"/>
      <c r="B324" s="27"/>
      <c r="C324" s="1"/>
      <c r="D324" s="1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27"/>
      <c r="DP324" s="27"/>
      <c r="DQ324" s="27"/>
      <c r="DR324" s="27"/>
      <c r="DS324" s="27"/>
    </row>
    <row r="325" spans="1:123" ht="15.75">
      <c r="A325" s="40"/>
      <c r="B325" s="27"/>
      <c r="C325" s="1"/>
      <c r="D325" s="1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27"/>
      <c r="DP325" s="27"/>
      <c r="DQ325" s="27"/>
      <c r="DR325" s="27"/>
      <c r="DS325" s="27"/>
    </row>
    <row r="326" spans="1:123" ht="15.75">
      <c r="A326" s="40"/>
      <c r="B326" s="27"/>
      <c r="C326" s="1"/>
      <c r="D326" s="1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27"/>
      <c r="DP326" s="27"/>
      <c r="DQ326" s="27"/>
      <c r="DR326" s="27"/>
      <c r="DS326" s="27"/>
    </row>
    <row r="327" spans="1:123" ht="15.75">
      <c r="A327" s="40"/>
      <c r="B327" s="27"/>
      <c r="C327" s="1"/>
      <c r="D327" s="1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27"/>
      <c r="DP327" s="27"/>
      <c r="DQ327" s="27"/>
      <c r="DR327" s="27"/>
      <c r="DS327" s="27"/>
    </row>
    <row r="328" spans="1:123" ht="15.75">
      <c r="A328" s="40"/>
      <c r="B328" s="27"/>
      <c r="C328" s="1"/>
      <c r="D328" s="1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27"/>
      <c r="DP328" s="27"/>
      <c r="DQ328" s="27"/>
      <c r="DR328" s="27"/>
      <c r="DS328" s="27"/>
    </row>
    <row r="329" spans="1:123" ht="15.75">
      <c r="A329" s="40"/>
      <c r="B329" s="27"/>
      <c r="C329" s="1"/>
      <c r="D329" s="1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27"/>
      <c r="DP329" s="27"/>
      <c r="DQ329" s="27"/>
      <c r="DR329" s="27"/>
      <c r="DS329" s="27"/>
    </row>
    <row r="330" spans="1:123" ht="15.75">
      <c r="A330" s="40"/>
      <c r="B330" s="27"/>
      <c r="C330" s="1"/>
      <c r="D330" s="1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27"/>
      <c r="DP330" s="27"/>
      <c r="DQ330" s="27"/>
      <c r="DR330" s="27"/>
      <c r="DS330" s="27"/>
    </row>
    <row r="331" spans="1:123" ht="15.75">
      <c r="A331" s="40"/>
      <c r="B331" s="27"/>
      <c r="C331" s="1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27"/>
      <c r="DP331" s="27"/>
      <c r="DQ331" s="27"/>
      <c r="DR331" s="27"/>
      <c r="DS331" s="27"/>
    </row>
    <row r="332" spans="1:123" ht="15.75">
      <c r="A332" s="40"/>
      <c r="B332" s="27"/>
      <c r="C332" s="1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27"/>
      <c r="DP332" s="27"/>
      <c r="DQ332" s="27"/>
      <c r="DR332" s="27"/>
      <c r="DS332" s="27"/>
    </row>
    <row r="333" spans="1:123" ht="15.75">
      <c r="A333" s="40"/>
      <c r="B333" s="27"/>
      <c r="C333" s="1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27"/>
      <c r="DP333" s="27"/>
      <c r="DQ333" s="27"/>
      <c r="DR333" s="27"/>
      <c r="DS333" s="27"/>
    </row>
    <row r="334" spans="1:123" ht="15.75">
      <c r="A334" s="40"/>
      <c r="B334" s="27"/>
      <c r="C334" s="1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27"/>
      <c r="DP334" s="27"/>
      <c r="DQ334" s="27"/>
      <c r="DR334" s="27"/>
      <c r="DS334" s="27"/>
    </row>
    <row r="335" spans="1:123" ht="15.75">
      <c r="A335" s="40"/>
      <c r="B335" s="27"/>
      <c r="C335" s="1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27"/>
      <c r="DP335" s="27"/>
      <c r="DQ335" s="27"/>
      <c r="DR335" s="27"/>
      <c r="DS335" s="27"/>
    </row>
    <row r="336" spans="1:123" ht="15.75">
      <c r="A336" s="40"/>
      <c r="B336" s="27"/>
      <c r="C336" s="1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27"/>
      <c r="DP336" s="27"/>
      <c r="DQ336" s="27"/>
      <c r="DR336" s="27"/>
      <c r="DS336" s="27"/>
    </row>
    <row r="337" spans="1:123" ht="15.75">
      <c r="A337" s="40"/>
      <c r="B337" s="27"/>
      <c r="C337" s="1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27"/>
      <c r="DP337" s="27"/>
      <c r="DQ337" s="27"/>
      <c r="DR337" s="27"/>
      <c r="DS337" s="27"/>
    </row>
    <row r="338" spans="1:123" ht="15.75">
      <c r="A338" s="40"/>
      <c r="B338" s="27"/>
      <c r="C338" s="1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27"/>
      <c r="DP338" s="27"/>
      <c r="DQ338" s="27"/>
      <c r="DR338" s="27"/>
      <c r="DS338" s="27"/>
    </row>
    <row r="339" spans="1:123" ht="15.75">
      <c r="A339" s="40"/>
      <c r="B339" s="27"/>
      <c r="C339" s="1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27"/>
      <c r="DP339" s="27"/>
      <c r="DQ339" s="27"/>
      <c r="DR339" s="27"/>
      <c r="DS339" s="27"/>
    </row>
    <row r="340" spans="1:123" ht="15.75">
      <c r="A340" s="40"/>
      <c r="B340" s="27"/>
      <c r="C340" s="1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27"/>
      <c r="DP340" s="27"/>
      <c r="DQ340" s="27"/>
      <c r="DR340" s="27"/>
      <c r="DS340" s="27"/>
    </row>
    <row r="341" spans="1:123" ht="15.75">
      <c r="A341" s="40"/>
      <c r="B341" s="27"/>
      <c r="C341" s="1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27"/>
      <c r="DP341" s="27"/>
      <c r="DQ341" s="27"/>
      <c r="DR341" s="27"/>
      <c r="DS341" s="27"/>
    </row>
    <row r="342" spans="1:123" ht="15.75">
      <c r="A342" s="40"/>
      <c r="B342" s="27"/>
      <c r="C342" s="1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27"/>
      <c r="DP342" s="27"/>
      <c r="DQ342" s="27"/>
      <c r="DR342" s="27"/>
      <c r="DS342" s="27"/>
    </row>
    <row r="343" spans="1:123" ht="15.75">
      <c r="A343" s="40"/>
      <c r="B343" s="27"/>
      <c r="C343" s="1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27"/>
      <c r="DP343" s="27"/>
      <c r="DQ343" s="27"/>
      <c r="DR343" s="27"/>
      <c r="DS343" s="27"/>
    </row>
    <row r="344" spans="1:123" ht="15.75">
      <c r="A344" s="40"/>
      <c r="B344" s="27"/>
      <c r="C344" s="1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27"/>
      <c r="DP344" s="27"/>
      <c r="DQ344" s="27"/>
      <c r="DR344" s="27"/>
      <c r="DS344" s="27"/>
    </row>
    <row r="345" spans="1:123" ht="15.75">
      <c r="A345" s="40"/>
      <c r="B345" s="27"/>
      <c r="C345" s="1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27"/>
      <c r="DP345" s="27"/>
      <c r="DQ345" s="27"/>
      <c r="DR345" s="27"/>
      <c r="DS345" s="27"/>
    </row>
    <row r="346" spans="1:123" ht="15.75">
      <c r="A346" s="40"/>
      <c r="B346" s="27"/>
      <c r="C346" s="1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27"/>
      <c r="DP346" s="27"/>
      <c r="DQ346" s="27"/>
      <c r="DR346" s="27"/>
      <c r="DS346" s="27"/>
    </row>
    <row r="347" spans="1:123" ht="15.75">
      <c r="A347" s="40"/>
      <c r="B347" s="27"/>
      <c r="C347" s="1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27"/>
      <c r="DP347" s="27"/>
      <c r="DQ347" s="27"/>
      <c r="DR347" s="27"/>
      <c r="DS347" s="27"/>
    </row>
    <row r="348" spans="1:123" ht="15.75">
      <c r="A348" s="40"/>
      <c r="B348" s="27"/>
      <c r="C348" s="1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27"/>
      <c r="DP348" s="27"/>
      <c r="DQ348" s="27"/>
      <c r="DR348" s="27"/>
      <c r="DS348" s="27"/>
    </row>
    <row r="349" spans="1:123" ht="15.75">
      <c r="A349" s="40"/>
      <c r="B349" s="27"/>
      <c r="C349" s="1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27"/>
      <c r="DP349" s="27"/>
      <c r="DQ349" s="27"/>
      <c r="DR349" s="27"/>
      <c r="DS349" s="27"/>
    </row>
    <row r="350" spans="1:123" ht="15.75">
      <c r="A350" s="40"/>
      <c r="B350" s="27"/>
      <c r="C350" s="1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27"/>
      <c r="DP350" s="27"/>
      <c r="DQ350" s="27"/>
      <c r="DR350" s="27"/>
      <c r="DS350" s="27"/>
    </row>
    <row r="351" spans="2:123" ht="15.75">
      <c r="B351" s="2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27"/>
      <c r="DP351" s="27"/>
      <c r="DQ351" s="27"/>
      <c r="DR351" s="27"/>
      <c r="DS351" s="27"/>
    </row>
    <row r="352" spans="15:123" ht="15.75"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27"/>
      <c r="DP352" s="27"/>
      <c r="DQ352" s="27"/>
      <c r="DR352" s="27"/>
      <c r="DS352" s="27"/>
    </row>
    <row r="353" spans="15:123" ht="15.75"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27"/>
      <c r="DP353" s="27"/>
      <c r="DQ353" s="27"/>
      <c r="DR353" s="27"/>
      <c r="DS353" s="27"/>
    </row>
    <row r="354" spans="15:123" ht="15.75"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27"/>
      <c r="DP354" s="27"/>
      <c r="DQ354" s="27"/>
      <c r="DR354" s="27"/>
      <c r="DS354" s="27"/>
    </row>
    <row r="355" spans="15:123" ht="15.75"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27"/>
      <c r="DP355" s="27"/>
      <c r="DQ355" s="27"/>
      <c r="DR355" s="27"/>
      <c r="DS355" s="27"/>
    </row>
    <row r="356" spans="15:123" ht="15.75"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27"/>
      <c r="DP356" s="27"/>
      <c r="DQ356" s="27"/>
      <c r="DR356" s="27"/>
      <c r="DS356" s="27"/>
    </row>
    <row r="357" spans="15:123" ht="15.75"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27"/>
      <c r="DP357" s="27"/>
      <c r="DQ357" s="27"/>
      <c r="DR357" s="27"/>
      <c r="DS357" s="27"/>
    </row>
    <row r="358" spans="15:123" ht="15.75"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27"/>
      <c r="DP358" s="27"/>
      <c r="DQ358" s="27"/>
      <c r="DR358" s="27"/>
      <c r="DS358" s="27"/>
    </row>
    <row r="359" spans="15:123" ht="15.75"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27"/>
      <c r="DP359" s="27"/>
      <c r="DQ359" s="27"/>
      <c r="DR359" s="27"/>
      <c r="DS359" s="27"/>
    </row>
    <row r="360" spans="15:123" ht="15.75"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27"/>
      <c r="DP360" s="27"/>
      <c r="DQ360" s="27"/>
      <c r="DR360" s="27"/>
      <c r="DS360" s="27"/>
    </row>
    <row r="361" spans="15:123" ht="15.75"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27"/>
      <c r="DP361" s="27"/>
      <c r="DQ361" s="27"/>
      <c r="DR361" s="27"/>
      <c r="DS361" s="27"/>
    </row>
    <row r="362" spans="15:123" ht="15.75"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27"/>
      <c r="DP362" s="27"/>
      <c r="DQ362" s="27"/>
      <c r="DR362" s="27"/>
      <c r="DS362" s="27"/>
    </row>
    <row r="363" spans="15:123" ht="15.75"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27"/>
      <c r="DP363" s="27"/>
      <c r="DQ363" s="27"/>
      <c r="DR363" s="27"/>
      <c r="DS363" s="27"/>
    </row>
    <row r="364" spans="15:123" ht="15.75"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27"/>
      <c r="DP364" s="27"/>
      <c r="DQ364" s="27"/>
      <c r="DR364" s="27"/>
      <c r="DS364" s="27"/>
    </row>
    <row r="365" spans="15:123" ht="15.75"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27"/>
      <c r="DP365" s="27"/>
      <c r="DQ365" s="27"/>
      <c r="DR365" s="27"/>
      <c r="DS365" s="27"/>
    </row>
    <row r="366" spans="15:123" ht="15.75"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27"/>
      <c r="DP366" s="27"/>
      <c r="DQ366" s="27"/>
      <c r="DR366" s="27"/>
      <c r="DS366" s="27"/>
    </row>
    <row r="367" spans="15:123" ht="15.75"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27"/>
      <c r="DP367" s="27"/>
      <c r="DQ367" s="27"/>
      <c r="DR367" s="27"/>
      <c r="DS367" s="27"/>
    </row>
    <row r="368" spans="15:123" ht="15.75"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27"/>
      <c r="DP368" s="27"/>
      <c r="DQ368" s="27"/>
      <c r="DR368" s="27"/>
      <c r="DS368" s="27"/>
    </row>
    <row r="369" spans="15:123" ht="15.75"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27"/>
      <c r="DP369" s="27"/>
      <c r="DQ369" s="27"/>
      <c r="DR369" s="27"/>
      <c r="DS369" s="27"/>
    </row>
    <row r="370" spans="15:123" ht="15.75"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27"/>
      <c r="DP370" s="27"/>
      <c r="DQ370" s="27"/>
      <c r="DR370" s="27"/>
      <c r="DS370" s="27"/>
    </row>
    <row r="371" spans="15:123" ht="15.75"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27"/>
      <c r="DP371" s="27"/>
      <c r="DQ371" s="27"/>
      <c r="DR371" s="27"/>
      <c r="DS371" s="27"/>
    </row>
    <row r="372" spans="15:123" ht="15.75"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27"/>
      <c r="DP372" s="27"/>
      <c r="DQ372" s="27"/>
      <c r="DR372" s="27"/>
      <c r="DS372" s="27"/>
    </row>
    <row r="373" spans="15:123" ht="15.75"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27"/>
      <c r="DP373" s="27"/>
      <c r="DQ373" s="27"/>
      <c r="DR373" s="27"/>
      <c r="DS373" s="27"/>
    </row>
    <row r="374" spans="15:123" ht="15.75"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27"/>
      <c r="DP374" s="27"/>
      <c r="DQ374" s="27"/>
      <c r="DR374" s="27"/>
      <c r="DS374" s="27"/>
    </row>
    <row r="375" spans="15:123" ht="15.75"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27"/>
      <c r="DP375" s="27"/>
      <c r="DQ375" s="27"/>
      <c r="DR375" s="27"/>
      <c r="DS375" s="27"/>
    </row>
    <row r="376" spans="15:123" ht="15.75"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27"/>
      <c r="DP376" s="27"/>
      <c r="DQ376" s="27"/>
      <c r="DR376" s="27"/>
      <c r="DS376" s="27"/>
    </row>
    <row r="377" spans="15:123" ht="15.75"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27"/>
      <c r="DP377" s="27"/>
      <c r="DQ377" s="27"/>
      <c r="DR377" s="27"/>
      <c r="DS377" s="27"/>
    </row>
    <row r="378" spans="15:123" ht="15.75"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27"/>
      <c r="DP378" s="27"/>
      <c r="DQ378" s="27"/>
      <c r="DR378" s="27"/>
      <c r="DS378" s="27"/>
    </row>
    <row r="379" spans="15:123" ht="15.75"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27"/>
      <c r="DP379" s="27"/>
      <c r="DQ379" s="27"/>
      <c r="DR379" s="27"/>
      <c r="DS379" s="27"/>
    </row>
    <row r="380" spans="15:123" ht="15.75"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27"/>
      <c r="DP380" s="27"/>
      <c r="DQ380" s="27"/>
      <c r="DR380" s="27"/>
      <c r="DS380" s="27"/>
    </row>
    <row r="381" spans="15:123" ht="15.75"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  <c r="DD381" s="49"/>
      <c r="DE381" s="49"/>
      <c r="DF381" s="49"/>
      <c r="DG381" s="49"/>
      <c r="DH381" s="49"/>
      <c r="DI381" s="49"/>
      <c r="DJ381" s="49"/>
      <c r="DK381" s="49"/>
      <c r="DL381" s="49"/>
      <c r="DM381" s="49"/>
      <c r="DN381" s="49"/>
      <c r="DO381" s="27"/>
      <c r="DP381" s="27"/>
      <c r="DQ381" s="27"/>
      <c r="DR381" s="27"/>
      <c r="DS381" s="27"/>
    </row>
    <row r="382" spans="15:123" ht="15.75"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27"/>
      <c r="DP382" s="27"/>
      <c r="DQ382" s="27"/>
      <c r="DR382" s="27"/>
      <c r="DS382" s="27"/>
    </row>
    <row r="383" spans="15:123" ht="15.75"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27"/>
      <c r="DP383" s="27"/>
      <c r="DQ383" s="27"/>
      <c r="DR383" s="27"/>
      <c r="DS383" s="27"/>
    </row>
    <row r="384" spans="15:123" ht="15.75"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27"/>
      <c r="DP384" s="27"/>
      <c r="DQ384" s="27"/>
      <c r="DR384" s="27"/>
      <c r="DS384" s="27"/>
    </row>
    <row r="385" spans="15:123" ht="15.75"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  <c r="DD385" s="49"/>
      <c r="DE385" s="49"/>
      <c r="DF385" s="49"/>
      <c r="DG385" s="49"/>
      <c r="DH385" s="49"/>
      <c r="DI385" s="49"/>
      <c r="DJ385" s="49"/>
      <c r="DK385" s="49"/>
      <c r="DL385" s="49"/>
      <c r="DM385" s="49"/>
      <c r="DN385" s="49"/>
      <c r="DO385" s="27"/>
      <c r="DP385" s="27"/>
      <c r="DQ385" s="27"/>
      <c r="DR385" s="27"/>
      <c r="DS385" s="27"/>
    </row>
    <row r="386" spans="15:123" ht="15.75"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  <c r="DD386" s="49"/>
      <c r="DE386" s="49"/>
      <c r="DF386" s="49"/>
      <c r="DG386" s="49"/>
      <c r="DH386" s="49"/>
      <c r="DI386" s="49"/>
      <c r="DJ386" s="49"/>
      <c r="DK386" s="49"/>
      <c r="DL386" s="49"/>
      <c r="DM386" s="49"/>
      <c r="DN386" s="49"/>
      <c r="DO386" s="27"/>
      <c r="DP386" s="27"/>
      <c r="DQ386" s="27"/>
      <c r="DR386" s="27"/>
      <c r="DS386" s="27"/>
    </row>
    <row r="387" spans="15:123" ht="15.75"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27"/>
      <c r="DP387" s="27"/>
      <c r="DQ387" s="27"/>
      <c r="DR387" s="27"/>
      <c r="DS387" s="27"/>
    </row>
    <row r="388" spans="15:123" ht="15.75"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  <c r="DD388" s="49"/>
      <c r="DE388" s="49"/>
      <c r="DF388" s="49"/>
      <c r="DG388" s="49"/>
      <c r="DH388" s="49"/>
      <c r="DI388" s="49"/>
      <c r="DJ388" s="49"/>
      <c r="DK388" s="49"/>
      <c r="DL388" s="49"/>
      <c r="DM388" s="49"/>
      <c r="DN388" s="49"/>
      <c r="DO388" s="27"/>
      <c r="DP388" s="27"/>
      <c r="DQ388" s="27"/>
      <c r="DR388" s="27"/>
      <c r="DS388" s="27"/>
    </row>
    <row r="389" spans="15:123" ht="15.75"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  <c r="DD389" s="49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27"/>
      <c r="DP389" s="27"/>
      <c r="DQ389" s="27"/>
      <c r="DR389" s="27"/>
      <c r="DS389" s="27"/>
    </row>
    <row r="390" spans="15:123" ht="15.75"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27"/>
      <c r="DP390" s="27"/>
      <c r="DQ390" s="27"/>
      <c r="DR390" s="27"/>
      <c r="DS390" s="27"/>
    </row>
    <row r="391" spans="15:123" ht="15.75"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  <c r="DD391" s="49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27"/>
      <c r="DP391" s="27"/>
      <c r="DQ391" s="27"/>
      <c r="DR391" s="27"/>
      <c r="DS391" s="27"/>
    </row>
    <row r="392" spans="15:123" ht="15.75"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  <c r="DD392" s="49"/>
      <c r="DE392" s="49"/>
      <c r="DF392" s="49"/>
      <c r="DG392" s="49"/>
      <c r="DH392" s="49"/>
      <c r="DI392" s="49"/>
      <c r="DJ392" s="49"/>
      <c r="DK392" s="49"/>
      <c r="DL392" s="49"/>
      <c r="DM392" s="49"/>
      <c r="DN392" s="49"/>
      <c r="DO392" s="27"/>
      <c r="DP392" s="27"/>
      <c r="DQ392" s="27"/>
      <c r="DR392" s="27"/>
      <c r="DS392" s="27"/>
    </row>
    <row r="393" spans="15:123" ht="15.75"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  <c r="DD393" s="49"/>
      <c r="DE393" s="49"/>
      <c r="DF393" s="49"/>
      <c r="DG393" s="49"/>
      <c r="DH393" s="49"/>
      <c r="DI393" s="49"/>
      <c r="DJ393" s="49"/>
      <c r="DK393" s="49"/>
      <c r="DL393" s="49"/>
      <c r="DM393" s="49"/>
      <c r="DN393" s="49"/>
      <c r="DO393" s="27"/>
      <c r="DP393" s="27"/>
      <c r="DQ393" s="27"/>
      <c r="DR393" s="27"/>
      <c r="DS393" s="27"/>
    </row>
    <row r="394" spans="15:123" ht="15.75"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27"/>
      <c r="DP394" s="27"/>
      <c r="DQ394" s="27"/>
      <c r="DR394" s="27"/>
      <c r="DS394" s="27"/>
    </row>
    <row r="395" spans="15:123" ht="15.75"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  <c r="DD395" s="49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27"/>
      <c r="DP395" s="27"/>
      <c r="DQ395" s="27"/>
      <c r="DR395" s="27"/>
      <c r="DS395" s="27"/>
    </row>
    <row r="396" spans="15:123" ht="15.75"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  <c r="DD396" s="49"/>
      <c r="DE396" s="49"/>
      <c r="DF396" s="49"/>
      <c r="DG396" s="49"/>
      <c r="DH396" s="49"/>
      <c r="DI396" s="49"/>
      <c r="DJ396" s="49"/>
      <c r="DK396" s="49"/>
      <c r="DL396" s="49"/>
      <c r="DM396" s="49"/>
      <c r="DN396" s="49"/>
      <c r="DO396" s="27"/>
      <c r="DP396" s="27"/>
      <c r="DQ396" s="27"/>
      <c r="DR396" s="27"/>
      <c r="DS396" s="27"/>
    </row>
    <row r="397" spans="15:123" ht="15.75"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  <c r="DD397" s="49"/>
      <c r="DE397" s="49"/>
      <c r="DF397" s="49"/>
      <c r="DG397" s="49"/>
      <c r="DH397" s="49"/>
      <c r="DI397" s="49"/>
      <c r="DJ397" s="49"/>
      <c r="DK397" s="49"/>
      <c r="DL397" s="49"/>
      <c r="DM397" s="49"/>
      <c r="DN397" s="49"/>
      <c r="DO397" s="27"/>
      <c r="DP397" s="27"/>
      <c r="DQ397" s="27"/>
      <c r="DR397" s="27"/>
      <c r="DS397" s="27"/>
    </row>
    <row r="398" spans="15:123" ht="15.75"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  <c r="DD398" s="49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27"/>
      <c r="DP398" s="27"/>
      <c r="DQ398" s="27"/>
      <c r="DR398" s="27"/>
      <c r="DS398" s="27"/>
    </row>
    <row r="399" spans="15:123" ht="15.75"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27"/>
      <c r="DP399" s="27"/>
      <c r="DQ399" s="27"/>
      <c r="DR399" s="27"/>
      <c r="DS399" s="27"/>
    </row>
    <row r="400" spans="15:123" ht="15.75"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27"/>
      <c r="DP400" s="27"/>
      <c r="DQ400" s="27"/>
      <c r="DR400" s="27"/>
      <c r="DS400" s="27"/>
    </row>
    <row r="401" spans="15:123" ht="15.75"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27"/>
      <c r="DP401" s="27"/>
      <c r="DQ401" s="27"/>
      <c r="DR401" s="27"/>
      <c r="DS401" s="27"/>
    </row>
    <row r="402" spans="15:123" ht="15.75"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  <c r="DD402" s="49"/>
      <c r="DE402" s="49"/>
      <c r="DF402" s="49"/>
      <c r="DG402" s="49"/>
      <c r="DH402" s="49"/>
      <c r="DI402" s="49"/>
      <c r="DJ402" s="49"/>
      <c r="DK402" s="49"/>
      <c r="DL402" s="49"/>
      <c r="DM402" s="49"/>
      <c r="DN402" s="49"/>
      <c r="DO402" s="27"/>
      <c r="DP402" s="27"/>
      <c r="DQ402" s="27"/>
      <c r="DR402" s="27"/>
      <c r="DS402" s="27"/>
    </row>
    <row r="403" spans="15:123" ht="15.75"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27"/>
      <c r="DP403" s="27"/>
      <c r="DQ403" s="27"/>
      <c r="DR403" s="27"/>
      <c r="DS403" s="27"/>
    </row>
    <row r="404" spans="15:123" ht="15.75"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  <c r="DD404" s="49"/>
      <c r="DE404" s="49"/>
      <c r="DF404" s="49"/>
      <c r="DG404" s="49"/>
      <c r="DH404" s="49"/>
      <c r="DI404" s="49"/>
      <c r="DJ404" s="49"/>
      <c r="DK404" s="49"/>
      <c r="DL404" s="49"/>
      <c r="DM404" s="49"/>
      <c r="DN404" s="49"/>
      <c r="DO404" s="27"/>
      <c r="DP404" s="27"/>
      <c r="DQ404" s="27"/>
      <c r="DR404" s="27"/>
      <c r="DS404" s="27"/>
    </row>
    <row r="405" spans="15:123" ht="15.75"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  <c r="DD405" s="49"/>
      <c r="DE405" s="49"/>
      <c r="DF405" s="49"/>
      <c r="DG405" s="49"/>
      <c r="DH405" s="49"/>
      <c r="DI405" s="49"/>
      <c r="DJ405" s="49"/>
      <c r="DK405" s="49"/>
      <c r="DL405" s="49"/>
      <c r="DM405" s="49"/>
      <c r="DN405" s="49"/>
      <c r="DO405" s="27"/>
      <c r="DP405" s="27"/>
      <c r="DQ405" s="27"/>
      <c r="DR405" s="27"/>
      <c r="DS405" s="27"/>
    </row>
    <row r="406" spans="15:123" ht="15.75"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  <c r="DD406" s="49"/>
      <c r="DE406" s="49"/>
      <c r="DF406" s="49"/>
      <c r="DG406" s="49"/>
      <c r="DH406" s="49"/>
      <c r="DI406" s="49"/>
      <c r="DJ406" s="49"/>
      <c r="DK406" s="49"/>
      <c r="DL406" s="49"/>
      <c r="DM406" s="49"/>
      <c r="DN406" s="49"/>
      <c r="DO406" s="27"/>
      <c r="DP406" s="27"/>
      <c r="DQ406" s="27"/>
      <c r="DR406" s="27"/>
      <c r="DS406" s="27"/>
    </row>
    <row r="407" spans="15:123" ht="15.75"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27"/>
      <c r="DP407" s="27"/>
      <c r="DQ407" s="27"/>
      <c r="DR407" s="27"/>
      <c r="DS407" s="27"/>
    </row>
    <row r="408" spans="15:123" ht="15.75"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27"/>
      <c r="DP408" s="27"/>
      <c r="DQ408" s="27"/>
      <c r="DR408" s="27"/>
      <c r="DS408" s="27"/>
    </row>
    <row r="409" spans="15:123" ht="15.75"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  <c r="DD409" s="49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27"/>
      <c r="DP409" s="27"/>
      <c r="DQ409" s="27"/>
      <c r="DR409" s="27"/>
      <c r="DS409" s="27"/>
    </row>
    <row r="410" spans="15:123" ht="15.75"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27"/>
      <c r="DP410" s="27"/>
      <c r="DQ410" s="27"/>
      <c r="DR410" s="27"/>
      <c r="DS410" s="27"/>
    </row>
    <row r="411" spans="15:123" ht="15.75"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  <c r="DD411" s="49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27"/>
      <c r="DP411" s="27"/>
      <c r="DQ411" s="27"/>
      <c r="DR411" s="27"/>
      <c r="DS411" s="27"/>
    </row>
    <row r="412" spans="15:123" ht="15.75"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  <c r="DD412" s="49"/>
      <c r="DE412" s="49"/>
      <c r="DF412" s="49"/>
      <c r="DG412" s="49"/>
      <c r="DH412" s="49"/>
      <c r="DI412" s="49"/>
      <c r="DJ412" s="49"/>
      <c r="DK412" s="49"/>
      <c r="DL412" s="49"/>
      <c r="DM412" s="49"/>
      <c r="DN412" s="49"/>
      <c r="DO412" s="27"/>
      <c r="DP412" s="27"/>
      <c r="DQ412" s="27"/>
      <c r="DR412" s="27"/>
      <c r="DS412" s="27"/>
    </row>
    <row r="413" spans="15:123" ht="15.75"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  <c r="DD413" s="49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27"/>
      <c r="DP413" s="27"/>
      <c r="DQ413" s="27"/>
      <c r="DR413" s="27"/>
      <c r="DS413" s="27"/>
    </row>
    <row r="414" spans="15:123" ht="15.75"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27"/>
      <c r="DP414" s="27"/>
      <c r="DQ414" s="27"/>
      <c r="DR414" s="27"/>
      <c r="DS414" s="27"/>
    </row>
    <row r="415" spans="15:123" ht="15.75"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  <c r="DD415" s="49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27"/>
      <c r="DP415" s="27"/>
      <c r="DQ415" s="27"/>
      <c r="DR415" s="27"/>
      <c r="DS415" s="27"/>
    </row>
    <row r="416" spans="15:123" ht="15.75"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  <c r="DD416" s="49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27"/>
      <c r="DP416" s="27"/>
      <c r="DQ416" s="27"/>
      <c r="DR416" s="27"/>
      <c r="DS416" s="27"/>
    </row>
    <row r="417" spans="15:123" ht="15.75"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  <c r="DD417" s="49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27"/>
      <c r="DP417" s="27"/>
      <c r="DQ417" s="27"/>
      <c r="DR417" s="27"/>
      <c r="DS417" s="27"/>
    </row>
    <row r="418" spans="15:123" ht="15.75"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  <c r="DD418" s="49"/>
      <c r="DE418" s="49"/>
      <c r="DF418" s="49"/>
      <c r="DG418" s="49"/>
      <c r="DH418" s="49"/>
      <c r="DI418" s="49"/>
      <c r="DJ418" s="49"/>
      <c r="DK418" s="49"/>
      <c r="DL418" s="49"/>
      <c r="DM418" s="49"/>
      <c r="DN418" s="49"/>
      <c r="DO418" s="27"/>
      <c r="DP418" s="27"/>
      <c r="DQ418" s="27"/>
      <c r="DR418" s="27"/>
      <c r="DS418" s="27"/>
    </row>
    <row r="419" spans="15:123" ht="15.75"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27"/>
      <c r="DP419" s="27"/>
      <c r="DQ419" s="27"/>
      <c r="DR419" s="27"/>
      <c r="DS419" s="27"/>
    </row>
    <row r="420" spans="15:123" ht="15.75"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  <c r="DD420" s="49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27"/>
      <c r="DP420" s="27"/>
      <c r="DQ420" s="27"/>
      <c r="DR420" s="27"/>
      <c r="DS420" s="27"/>
    </row>
    <row r="421" spans="15:123" ht="15.75"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27"/>
      <c r="DP421" s="27"/>
      <c r="DQ421" s="27"/>
      <c r="DR421" s="27"/>
      <c r="DS421" s="27"/>
    </row>
    <row r="422" spans="15:123" ht="15.75"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  <c r="DD422" s="49"/>
      <c r="DE422" s="49"/>
      <c r="DF422" s="49"/>
      <c r="DG422" s="49"/>
      <c r="DH422" s="49"/>
      <c r="DI422" s="49"/>
      <c r="DJ422" s="49"/>
      <c r="DK422" s="49"/>
      <c r="DL422" s="49"/>
      <c r="DM422" s="49"/>
      <c r="DN422" s="49"/>
      <c r="DO422" s="27"/>
      <c r="DP422" s="27"/>
      <c r="DQ422" s="27"/>
      <c r="DR422" s="27"/>
      <c r="DS422" s="27"/>
    </row>
    <row r="423" spans="15:123" ht="15.75"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  <c r="DD423" s="49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27"/>
      <c r="DP423" s="27"/>
      <c r="DQ423" s="27"/>
      <c r="DR423" s="27"/>
      <c r="DS423" s="27"/>
    </row>
    <row r="424" spans="15:123" ht="15.75"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27"/>
      <c r="DP424" s="27"/>
      <c r="DQ424" s="27"/>
      <c r="DR424" s="27"/>
      <c r="DS424" s="27"/>
    </row>
    <row r="425" spans="15:123" ht="15.75"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  <c r="DD425" s="49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27"/>
      <c r="DP425" s="27"/>
      <c r="DQ425" s="27"/>
      <c r="DR425" s="27"/>
      <c r="DS425" s="27"/>
    </row>
    <row r="426" spans="15:123" ht="15.75"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  <c r="DD426" s="49"/>
      <c r="DE426" s="49"/>
      <c r="DF426" s="49"/>
      <c r="DG426" s="49"/>
      <c r="DH426" s="49"/>
      <c r="DI426" s="49"/>
      <c r="DJ426" s="49"/>
      <c r="DK426" s="49"/>
      <c r="DL426" s="49"/>
      <c r="DM426" s="49"/>
      <c r="DN426" s="49"/>
      <c r="DO426" s="27"/>
      <c r="DP426" s="27"/>
      <c r="DQ426" s="27"/>
      <c r="DR426" s="27"/>
      <c r="DS426" s="27"/>
    </row>
    <row r="427" spans="15:123" ht="15.75"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27"/>
      <c r="DP427" s="27"/>
      <c r="DQ427" s="27"/>
      <c r="DR427" s="27"/>
      <c r="DS427" s="27"/>
    </row>
    <row r="428" spans="15:123" ht="15.75"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27"/>
      <c r="DP428" s="27"/>
      <c r="DQ428" s="27"/>
      <c r="DR428" s="27"/>
      <c r="DS428" s="27"/>
    </row>
    <row r="429" spans="15:123" ht="15.75"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27"/>
      <c r="DP429" s="27"/>
      <c r="DQ429" s="27"/>
      <c r="DR429" s="27"/>
      <c r="DS429" s="27"/>
    </row>
    <row r="430" spans="15:123" ht="15.75"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  <c r="DD430" s="49"/>
      <c r="DE430" s="49"/>
      <c r="DF430" s="49"/>
      <c r="DG430" s="49"/>
      <c r="DH430" s="49"/>
      <c r="DI430" s="49"/>
      <c r="DJ430" s="49"/>
      <c r="DK430" s="49"/>
      <c r="DL430" s="49"/>
      <c r="DM430" s="49"/>
      <c r="DN430" s="49"/>
      <c r="DO430" s="27"/>
      <c r="DP430" s="27"/>
      <c r="DQ430" s="27"/>
      <c r="DR430" s="27"/>
      <c r="DS430" s="27"/>
    </row>
    <row r="431" spans="15:123" ht="15.75"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  <c r="DD431" s="49"/>
      <c r="DE431" s="49"/>
      <c r="DF431" s="49"/>
      <c r="DG431" s="49"/>
      <c r="DH431" s="49"/>
      <c r="DI431" s="49"/>
      <c r="DJ431" s="49"/>
      <c r="DK431" s="49"/>
      <c r="DL431" s="49"/>
      <c r="DM431" s="49"/>
      <c r="DN431" s="49"/>
      <c r="DO431" s="27"/>
      <c r="DP431" s="27"/>
      <c r="DQ431" s="27"/>
      <c r="DR431" s="27"/>
      <c r="DS431" s="27"/>
    </row>
    <row r="432" spans="15:123" ht="15.75"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  <c r="DA432" s="49"/>
      <c r="DB432" s="49"/>
      <c r="DC432" s="49"/>
      <c r="DD432" s="49"/>
      <c r="DE432" s="49"/>
      <c r="DF432" s="49"/>
      <c r="DG432" s="49"/>
      <c r="DH432" s="49"/>
      <c r="DI432" s="49"/>
      <c r="DJ432" s="49"/>
      <c r="DK432" s="49"/>
      <c r="DL432" s="49"/>
      <c r="DM432" s="49"/>
      <c r="DN432" s="49"/>
      <c r="DO432" s="27"/>
      <c r="DP432" s="27"/>
      <c r="DQ432" s="27"/>
      <c r="DR432" s="27"/>
      <c r="DS432" s="27"/>
    </row>
    <row r="433" spans="15:123" ht="15.75"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  <c r="DD433" s="49"/>
      <c r="DE433" s="49"/>
      <c r="DF433" s="49"/>
      <c r="DG433" s="49"/>
      <c r="DH433" s="49"/>
      <c r="DI433" s="49"/>
      <c r="DJ433" s="49"/>
      <c r="DK433" s="49"/>
      <c r="DL433" s="49"/>
      <c r="DM433" s="49"/>
      <c r="DN433" s="49"/>
      <c r="DO433" s="27"/>
      <c r="DP433" s="27"/>
      <c r="DQ433" s="27"/>
      <c r="DR433" s="27"/>
      <c r="DS433" s="27"/>
    </row>
    <row r="434" spans="15:123" ht="15.75"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  <c r="DD434" s="49"/>
      <c r="DE434" s="49"/>
      <c r="DF434" s="49"/>
      <c r="DG434" s="49"/>
      <c r="DH434" s="49"/>
      <c r="DI434" s="49"/>
      <c r="DJ434" s="49"/>
      <c r="DK434" s="49"/>
      <c r="DL434" s="49"/>
      <c r="DM434" s="49"/>
      <c r="DN434" s="49"/>
      <c r="DO434" s="27"/>
      <c r="DP434" s="27"/>
      <c r="DQ434" s="27"/>
      <c r="DR434" s="27"/>
      <c r="DS434" s="27"/>
    </row>
    <row r="435" spans="15:123" ht="15.75"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  <c r="DD435" s="49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27"/>
      <c r="DP435" s="27"/>
      <c r="DQ435" s="27"/>
      <c r="DR435" s="27"/>
      <c r="DS435" s="27"/>
    </row>
    <row r="436" spans="15:123" ht="15.75"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  <c r="DD436" s="49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27"/>
      <c r="DP436" s="27"/>
      <c r="DQ436" s="27"/>
      <c r="DR436" s="27"/>
      <c r="DS436" s="27"/>
    </row>
    <row r="437" spans="15:123" ht="15.75"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27"/>
      <c r="DP437" s="27"/>
      <c r="DQ437" s="27"/>
      <c r="DR437" s="27"/>
      <c r="DS437" s="27"/>
    </row>
    <row r="438" spans="15:123" ht="15.75"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  <c r="DD438" s="49"/>
      <c r="DE438" s="49"/>
      <c r="DF438" s="49"/>
      <c r="DG438" s="49"/>
      <c r="DH438" s="49"/>
      <c r="DI438" s="49"/>
      <c r="DJ438" s="49"/>
      <c r="DK438" s="49"/>
      <c r="DL438" s="49"/>
      <c r="DM438" s="49"/>
      <c r="DN438" s="49"/>
      <c r="DO438" s="27"/>
      <c r="DP438" s="27"/>
      <c r="DQ438" s="27"/>
      <c r="DR438" s="27"/>
      <c r="DS438" s="27"/>
    </row>
    <row r="439" spans="15:123" ht="15.75"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  <c r="DD439" s="49"/>
      <c r="DE439" s="49"/>
      <c r="DF439" s="49"/>
      <c r="DG439" s="49"/>
      <c r="DH439" s="49"/>
      <c r="DI439" s="49"/>
      <c r="DJ439" s="49"/>
      <c r="DK439" s="49"/>
      <c r="DL439" s="49"/>
      <c r="DM439" s="49"/>
      <c r="DN439" s="49"/>
      <c r="DO439" s="27"/>
      <c r="DP439" s="27"/>
      <c r="DQ439" s="27"/>
      <c r="DR439" s="27"/>
      <c r="DS439" s="27"/>
    </row>
    <row r="440" spans="15:123" ht="15.75"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  <c r="DA440" s="49"/>
      <c r="DB440" s="49"/>
      <c r="DC440" s="49"/>
      <c r="DD440" s="49"/>
      <c r="DE440" s="49"/>
      <c r="DF440" s="49"/>
      <c r="DG440" s="49"/>
      <c r="DH440" s="49"/>
      <c r="DI440" s="49"/>
      <c r="DJ440" s="49"/>
      <c r="DK440" s="49"/>
      <c r="DL440" s="49"/>
      <c r="DM440" s="49"/>
      <c r="DN440" s="49"/>
      <c r="DO440" s="27"/>
      <c r="DP440" s="27"/>
      <c r="DQ440" s="27"/>
      <c r="DR440" s="27"/>
      <c r="DS440" s="27"/>
    </row>
    <row r="441" spans="15:123" ht="15.75"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  <c r="DA441" s="49"/>
      <c r="DB441" s="49"/>
      <c r="DC441" s="49"/>
      <c r="DD441" s="49"/>
      <c r="DE441" s="49"/>
      <c r="DF441" s="49"/>
      <c r="DG441" s="49"/>
      <c r="DH441" s="49"/>
      <c r="DI441" s="49"/>
      <c r="DJ441" s="49"/>
      <c r="DK441" s="49"/>
      <c r="DL441" s="49"/>
      <c r="DM441" s="49"/>
      <c r="DN441" s="49"/>
      <c r="DO441" s="27"/>
      <c r="DP441" s="27"/>
      <c r="DQ441" s="27"/>
      <c r="DR441" s="27"/>
      <c r="DS441" s="27"/>
    </row>
    <row r="442" spans="15:123" ht="15.75"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  <c r="DD442" s="49"/>
      <c r="DE442" s="49"/>
      <c r="DF442" s="49"/>
      <c r="DG442" s="49"/>
      <c r="DH442" s="49"/>
      <c r="DI442" s="49"/>
      <c r="DJ442" s="49"/>
      <c r="DK442" s="49"/>
      <c r="DL442" s="49"/>
      <c r="DM442" s="49"/>
      <c r="DN442" s="49"/>
      <c r="DO442" s="27"/>
      <c r="DP442" s="27"/>
      <c r="DQ442" s="27"/>
      <c r="DR442" s="27"/>
      <c r="DS442" s="27"/>
    </row>
    <row r="443" spans="15:123" ht="15.75"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  <c r="DA443" s="49"/>
      <c r="DB443" s="49"/>
      <c r="DC443" s="49"/>
      <c r="DD443" s="49"/>
      <c r="DE443" s="49"/>
      <c r="DF443" s="49"/>
      <c r="DG443" s="49"/>
      <c r="DH443" s="49"/>
      <c r="DI443" s="49"/>
      <c r="DJ443" s="49"/>
      <c r="DK443" s="49"/>
      <c r="DL443" s="49"/>
      <c r="DM443" s="49"/>
      <c r="DN443" s="49"/>
      <c r="DO443" s="27"/>
      <c r="DP443" s="27"/>
      <c r="DQ443" s="27"/>
      <c r="DR443" s="27"/>
      <c r="DS443" s="27"/>
    </row>
    <row r="444" spans="15:123" ht="15.75"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  <c r="DD444" s="49"/>
      <c r="DE444" s="49"/>
      <c r="DF444" s="49"/>
      <c r="DG444" s="49"/>
      <c r="DH444" s="49"/>
      <c r="DI444" s="49"/>
      <c r="DJ444" s="49"/>
      <c r="DK444" s="49"/>
      <c r="DL444" s="49"/>
      <c r="DM444" s="49"/>
      <c r="DN444" s="49"/>
      <c r="DO444" s="27"/>
      <c r="DP444" s="27"/>
      <c r="DQ444" s="27"/>
      <c r="DR444" s="27"/>
      <c r="DS444" s="27"/>
    </row>
    <row r="445" spans="15:123" ht="15.75"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  <c r="DA445" s="49"/>
      <c r="DB445" s="49"/>
      <c r="DC445" s="49"/>
      <c r="DD445" s="49"/>
      <c r="DE445" s="49"/>
      <c r="DF445" s="49"/>
      <c r="DG445" s="49"/>
      <c r="DH445" s="49"/>
      <c r="DI445" s="49"/>
      <c r="DJ445" s="49"/>
      <c r="DK445" s="49"/>
      <c r="DL445" s="49"/>
      <c r="DM445" s="49"/>
      <c r="DN445" s="49"/>
      <c r="DO445" s="27"/>
      <c r="DP445" s="27"/>
      <c r="DQ445" s="27"/>
      <c r="DR445" s="27"/>
      <c r="DS445" s="27"/>
    </row>
    <row r="446" spans="15:123" ht="15.75"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  <c r="DA446" s="49"/>
      <c r="DB446" s="49"/>
      <c r="DC446" s="49"/>
      <c r="DD446" s="49"/>
      <c r="DE446" s="49"/>
      <c r="DF446" s="49"/>
      <c r="DG446" s="49"/>
      <c r="DH446" s="49"/>
      <c r="DI446" s="49"/>
      <c r="DJ446" s="49"/>
      <c r="DK446" s="49"/>
      <c r="DL446" s="49"/>
      <c r="DM446" s="49"/>
      <c r="DN446" s="49"/>
      <c r="DO446" s="27"/>
      <c r="DP446" s="27"/>
      <c r="DQ446" s="27"/>
      <c r="DR446" s="27"/>
      <c r="DS446" s="27"/>
    </row>
    <row r="447" spans="15:123" ht="15.75"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  <c r="DA447" s="49"/>
      <c r="DB447" s="49"/>
      <c r="DC447" s="49"/>
      <c r="DD447" s="49"/>
      <c r="DE447" s="49"/>
      <c r="DF447" s="49"/>
      <c r="DG447" s="49"/>
      <c r="DH447" s="49"/>
      <c r="DI447" s="49"/>
      <c r="DJ447" s="49"/>
      <c r="DK447" s="49"/>
      <c r="DL447" s="49"/>
      <c r="DM447" s="49"/>
      <c r="DN447" s="49"/>
      <c r="DO447" s="27"/>
      <c r="DP447" s="27"/>
      <c r="DQ447" s="27"/>
      <c r="DR447" s="27"/>
      <c r="DS447" s="27"/>
    </row>
    <row r="448" spans="15:123" ht="15.75"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  <c r="DD448" s="49"/>
      <c r="DE448" s="49"/>
      <c r="DF448" s="49"/>
      <c r="DG448" s="49"/>
      <c r="DH448" s="49"/>
      <c r="DI448" s="49"/>
      <c r="DJ448" s="49"/>
      <c r="DK448" s="49"/>
      <c r="DL448" s="49"/>
      <c r="DM448" s="49"/>
      <c r="DN448" s="49"/>
      <c r="DO448" s="27"/>
      <c r="DP448" s="27"/>
      <c r="DQ448" s="27"/>
      <c r="DR448" s="27"/>
      <c r="DS448" s="27"/>
    </row>
    <row r="449" spans="15:123" ht="15.75"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  <c r="DD449" s="49"/>
      <c r="DE449" s="49"/>
      <c r="DF449" s="49"/>
      <c r="DG449" s="49"/>
      <c r="DH449" s="49"/>
      <c r="DI449" s="49"/>
      <c r="DJ449" s="49"/>
      <c r="DK449" s="49"/>
      <c r="DL449" s="49"/>
      <c r="DM449" s="49"/>
      <c r="DN449" s="49"/>
      <c r="DO449" s="27"/>
      <c r="DP449" s="27"/>
      <c r="DQ449" s="27"/>
      <c r="DR449" s="27"/>
      <c r="DS449" s="27"/>
    </row>
    <row r="450" spans="15:123" ht="15.75"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  <c r="DD450" s="49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27"/>
      <c r="DP450" s="27"/>
      <c r="DQ450" s="27"/>
      <c r="DR450" s="27"/>
      <c r="DS450" s="27"/>
    </row>
    <row r="451" spans="15:123" ht="15.75"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  <c r="DD451" s="49"/>
      <c r="DE451" s="49"/>
      <c r="DF451" s="49"/>
      <c r="DG451" s="49"/>
      <c r="DH451" s="49"/>
      <c r="DI451" s="49"/>
      <c r="DJ451" s="49"/>
      <c r="DK451" s="49"/>
      <c r="DL451" s="49"/>
      <c r="DM451" s="49"/>
      <c r="DN451" s="49"/>
      <c r="DO451" s="27"/>
      <c r="DP451" s="27"/>
      <c r="DQ451" s="27"/>
      <c r="DR451" s="27"/>
      <c r="DS451" s="27"/>
    </row>
    <row r="452" spans="15:123" ht="15.75"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  <c r="DD452" s="49"/>
      <c r="DE452" s="49"/>
      <c r="DF452" s="49"/>
      <c r="DG452" s="49"/>
      <c r="DH452" s="49"/>
      <c r="DI452" s="49"/>
      <c r="DJ452" s="49"/>
      <c r="DK452" s="49"/>
      <c r="DL452" s="49"/>
      <c r="DM452" s="49"/>
      <c r="DN452" s="49"/>
      <c r="DO452" s="27"/>
      <c r="DP452" s="27"/>
      <c r="DQ452" s="27"/>
      <c r="DR452" s="27"/>
      <c r="DS452" s="27"/>
    </row>
    <row r="453" spans="15:123" ht="15.75"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  <c r="DA453" s="49"/>
      <c r="DB453" s="49"/>
      <c r="DC453" s="49"/>
      <c r="DD453" s="49"/>
      <c r="DE453" s="49"/>
      <c r="DF453" s="49"/>
      <c r="DG453" s="49"/>
      <c r="DH453" s="49"/>
      <c r="DI453" s="49"/>
      <c r="DJ453" s="49"/>
      <c r="DK453" s="49"/>
      <c r="DL453" s="49"/>
      <c r="DM453" s="49"/>
      <c r="DN453" s="49"/>
      <c r="DO453" s="27"/>
      <c r="DP453" s="27"/>
      <c r="DQ453" s="27"/>
      <c r="DR453" s="27"/>
      <c r="DS453" s="27"/>
    </row>
    <row r="454" spans="15:123" ht="15.75"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  <c r="DD454" s="49"/>
      <c r="DE454" s="49"/>
      <c r="DF454" s="49"/>
      <c r="DG454" s="49"/>
      <c r="DH454" s="49"/>
      <c r="DI454" s="49"/>
      <c r="DJ454" s="49"/>
      <c r="DK454" s="49"/>
      <c r="DL454" s="49"/>
      <c r="DM454" s="49"/>
      <c r="DN454" s="49"/>
      <c r="DO454" s="27"/>
      <c r="DP454" s="27"/>
      <c r="DQ454" s="27"/>
      <c r="DR454" s="27"/>
      <c r="DS454" s="27"/>
    </row>
    <row r="455" spans="15:123" ht="15.75"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27"/>
      <c r="DP455" s="27"/>
      <c r="DQ455" s="27"/>
      <c r="DR455" s="27"/>
      <c r="DS455" s="27"/>
    </row>
    <row r="456" spans="15:123" ht="15.75"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27"/>
      <c r="DP456" s="27"/>
      <c r="DQ456" s="27"/>
      <c r="DR456" s="27"/>
      <c r="DS456" s="27"/>
    </row>
    <row r="457" spans="15:123" ht="15.75"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27"/>
      <c r="DP457" s="27"/>
      <c r="DQ457" s="27"/>
      <c r="DR457" s="27"/>
      <c r="DS457" s="27"/>
    </row>
    <row r="458" spans="15:123" ht="15.75"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  <c r="DD458" s="49"/>
      <c r="DE458" s="49"/>
      <c r="DF458" s="49"/>
      <c r="DG458" s="49"/>
      <c r="DH458" s="49"/>
      <c r="DI458" s="49"/>
      <c r="DJ458" s="49"/>
      <c r="DK458" s="49"/>
      <c r="DL458" s="49"/>
      <c r="DM458" s="49"/>
      <c r="DN458" s="49"/>
      <c r="DO458" s="27"/>
      <c r="DP458" s="27"/>
      <c r="DQ458" s="27"/>
      <c r="DR458" s="27"/>
      <c r="DS458" s="27"/>
    </row>
    <row r="459" spans="15:123" ht="15.75"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  <c r="DD459" s="49"/>
      <c r="DE459" s="49"/>
      <c r="DF459" s="49"/>
      <c r="DG459" s="49"/>
      <c r="DH459" s="49"/>
      <c r="DI459" s="49"/>
      <c r="DJ459" s="49"/>
      <c r="DK459" s="49"/>
      <c r="DL459" s="49"/>
      <c r="DM459" s="49"/>
      <c r="DN459" s="49"/>
      <c r="DO459" s="27"/>
      <c r="DP459" s="27"/>
      <c r="DQ459" s="27"/>
      <c r="DR459" s="27"/>
      <c r="DS459" s="27"/>
    </row>
    <row r="460" spans="15:123" ht="15.75"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  <c r="DD460" s="49"/>
      <c r="DE460" s="49"/>
      <c r="DF460" s="49"/>
      <c r="DG460" s="49"/>
      <c r="DH460" s="49"/>
      <c r="DI460" s="49"/>
      <c r="DJ460" s="49"/>
      <c r="DK460" s="49"/>
      <c r="DL460" s="49"/>
      <c r="DM460" s="49"/>
      <c r="DN460" s="49"/>
      <c r="DO460" s="27"/>
      <c r="DP460" s="27"/>
      <c r="DQ460" s="27"/>
      <c r="DR460" s="27"/>
      <c r="DS460" s="27"/>
    </row>
    <row r="461" spans="15:123" ht="15.75"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  <c r="DD461" s="49"/>
      <c r="DE461" s="49"/>
      <c r="DF461" s="49"/>
      <c r="DG461" s="49"/>
      <c r="DH461" s="49"/>
      <c r="DI461" s="49"/>
      <c r="DJ461" s="49"/>
      <c r="DK461" s="49"/>
      <c r="DL461" s="49"/>
      <c r="DM461" s="49"/>
      <c r="DN461" s="49"/>
      <c r="DO461" s="27"/>
      <c r="DP461" s="27"/>
      <c r="DQ461" s="27"/>
      <c r="DR461" s="27"/>
      <c r="DS461" s="27"/>
    </row>
    <row r="462" spans="15:123" ht="15.75"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  <c r="DA462" s="49"/>
      <c r="DB462" s="49"/>
      <c r="DC462" s="49"/>
      <c r="DD462" s="49"/>
      <c r="DE462" s="49"/>
      <c r="DF462" s="49"/>
      <c r="DG462" s="49"/>
      <c r="DH462" s="49"/>
      <c r="DI462" s="49"/>
      <c r="DJ462" s="49"/>
      <c r="DK462" s="49"/>
      <c r="DL462" s="49"/>
      <c r="DM462" s="49"/>
      <c r="DN462" s="49"/>
      <c r="DO462" s="27"/>
      <c r="DP462" s="27"/>
      <c r="DQ462" s="27"/>
      <c r="DR462" s="27"/>
      <c r="DS462" s="27"/>
    </row>
    <row r="463" spans="15:123" ht="15.75"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  <c r="DL463" s="49"/>
      <c r="DM463" s="49"/>
      <c r="DN463" s="49"/>
      <c r="DO463" s="27"/>
      <c r="DP463" s="27"/>
      <c r="DQ463" s="27"/>
      <c r="DR463" s="27"/>
      <c r="DS463" s="27"/>
    </row>
    <row r="464" spans="15:123" ht="15.75"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27"/>
      <c r="DP464" s="27"/>
      <c r="DQ464" s="27"/>
      <c r="DR464" s="27"/>
      <c r="DS464" s="27"/>
    </row>
    <row r="465" spans="15:123" ht="15.75"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  <c r="DD465" s="49"/>
      <c r="DE465" s="49"/>
      <c r="DF465" s="49"/>
      <c r="DG465" s="49"/>
      <c r="DH465" s="49"/>
      <c r="DI465" s="49"/>
      <c r="DJ465" s="49"/>
      <c r="DK465" s="49"/>
      <c r="DL465" s="49"/>
      <c r="DM465" s="49"/>
      <c r="DN465" s="49"/>
      <c r="DO465" s="27"/>
      <c r="DP465" s="27"/>
      <c r="DQ465" s="27"/>
      <c r="DR465" s="27"/>
      <c r="DS465" s="27"/>
    </row>
    <row r="466" spans="15:123" ht="15.75"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  <c r="DL466" s="49"/>
      <c r="DM466" s="49"/>
      <c r="DN466" s="49"/>
      <c r="DO466" s="27"/>
      <c r="DP466" s="27"/>
      <c r="DQ466" s="27"/>
      <c r="DR466" s="27"/>
      <c r="DS466" s="27"/>
    </row>
    <row r="467" spans="15:123" ht="15.75"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  <c r="DL467" s="49"/>
      <c r="DM467" s="49"/>
      <c r="DN467" s="49"/>
      <c r="DO467" s="27"/>
      <c r="DP467" s="27"/>
      <c r="DQ467" s="27"/>
      <c r="DR467" s="27"/>
      <c r="DS467" s="27"/>
    </row>
    <row r="468" spans="15:123" ht="15.75"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J468" s="49"/>
      <c r="DK468" s="49"/>
      <c r="DL468" s="49"/>
      <c r="DM468" s="49"/>
      <c r="DN468" s="49"/>
      <c r="DO468" s="27"/>
      <c r="DP468" s="27"/>
      <c r="DQ468" s="27"/>
      <c r="DR468" s="27"/>
      <c r="DS468" s="27"/>
    </row>
    <row r="469" spans="15:123" ht="15.75"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  <c r="DD469" s="49"/>
      <c r="DE469" s="49"/>
      <c r="DF469" s="49"/>
      <c r="DG469" s="49"/>
      <c r="DH469" s="49"/>
      <c r="DI469" s="49"/>
      <c r="DJ469" s="49"/>
      <c r="DK469" s="49"/>
      <c r="DL469" s="49"/>
      <c r="DM469" s="49"/>
      <c r="DN469" s="49"/>
      <c r="DO469" s="27"/>
      <c r="DP469" s="27"/>
      <c r="DQ469" s="27"/>
      <c r="DR469" s="27"/>
      <c r="DS469" s="27"/>
    </row>
    <row r="470" spans="15:123" ht="15.75"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27"/>
      <c r="DP470" s="27"/>
      <c r="DQ470" s="27"/>
      <c r="DR470" s="27"/>
      <c r="DS470" s="27"/>
    </row>
    <row r="471" spans="15:123" ht="15.75"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  <c r="DD471" s="49"/>
      <c r="DE471" s="49"/>
      <c r="DF471" s="49"/>
      <c r="DG471" s="49"/>
      <c r="DH471" s="49"/>
      <c r="DI471" s="49"/>
      <c r="DJ471" s="49"/>
      <c r="DK471" s="49"/>
      <c r="DL471" s="49"/>
      <c r="DM471" s="49"/>
      <c r="DN471" s="49"/>
      <c r="DO471" s="27"/>
      <c r="DP471" s="27"/>
      <c r="DQ471" s="27"/>
      <c r="DR471" s="27"/>
      <c r="DS471" s="27"/>
    </row>
    <row r="472" spans="15:123" ht="15.75"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  <c r="DD472" s="49"/>
      <c r="DE472" s="49"/>
      <c r="DF472" s="49"/>
      <c r="DG472" s="49"/>
      <c r="DH472" s="49"/>
      <c r="DI472" s="49"/>
      <c r="DJ472" s="49"/>
      <c r="DK472" s="49"/>
      <c r="DL472" s="49"/>
      <c r="DM472" s="49"/>
      <c r="DN472" s="49"/>
      <c r="DO472" s="27"/>
      <c r="DP472" s="27"/>
      <c r="DQ472" s="27"/>
      <c r="DR472" s="27"/>
      <c r="DS472" s="27"/>
    </row>
    <row r="473" spans="15:123" ht="15.75"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  <c r="DD473" s="49"/>
      <c r="DE473" s="49"/>
      <c r="DF473" s="49"/>
      <c r="DG473" s="49"/>
      <c r="DH473" s="49"/>
      <c r="DI473" s="49"/>
      <c r="DJ473" s="49"/>
      <c r="DK473" s="49"/>
      <c r="DL473" s="49"/>
      <c r="DM473" s="49"/>
      <c r="DN473" s="49"/>
      <c r="DO473" s="27"/>
      <c r="DP473" s="27"/>
      <c r="DQ473" s="27"/>
      <c r="DR473" s="27"/>
      <c r="DS473" s="27"/>
    </row>
    <row r="474" spans="15:123" ht="15.75"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  <c r="DD474" s="49"/>
      <c r="DE474" s="49"/>
      <c r="DF474" s="49"/>
      <c r="DG474" s="49"/>
      <c r="DH474" s="49"/>
      <c r="DI474" s="49"/>
      <c r="DJ474" s="49"/>
      <c r="DK474" s="49"/>
      <c r="DL474" s="49"/>
      <c r="DM474" s="49"/>
      <c r="DN474" s="49"/>
      <c r="DO474" s="27"/>
      <c r="DP474" s="27"/>
      <c r="DQ474" s="27"/>
      <c r="DR474" s="27"/>
      <c r="DS474" s="27"/>
    </row>
    <row r="475" spans="15:123" ht="15.75"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  <c r="DD475" s="49"/>
      <c r="DE475" s="49"/>
      <c r="DF475" s="49"/>
      <c r="DG475" s="49"/>
      <c r="DH475" s="49"/>
      <c r="DI475" s="49"/>
      <c r="DJ475" s="49"/>
      <c r="DK475" s="49"/>
      <c r="DL475" s="49"/>
      <c r="DM475" s="49"/>
      <c r="DN475" s="49"/>
      <c r="DO475" s="27"/>
      <c r="DP475" s="27"/>
      <c r="DQ475" s="27"/>
      <c r="DR475" s="27"/>
      <c r="DS475" s="27"/>
    </row>
    <row r="476" spans="15:123" ht="15.75"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  <c r="DD476" s="49"/>
      <c r="DE476" s="49"/>
      <c r="DF476" s="49"/>
      <c r="DG476" s="49"/>
      <c r="DH476" s="49"/>
      <c r="DI476" s="49"/>
      <c r="DJ476" s="49"/>
      <c r="DK476" s="49"/>
      <c r="DL476" s="49"/>
      <c r="DM476" s="49"/>
      <c r="DN476" s="49"/>
      <c r="DO476" s="27"/>
      <c r="DP476" s="27"/>
      <c r="DQ476" s="27"/>
      <c r="DR476" s="27"/>
      <c r="DS476" s="27"/>
    </row>
    <row r="477" spans="15:123" ht="15.75"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27"/>
      <c r="DP477" s="27"/>
      <c r="DQ477" s="27"/>
      <c r="DR477" s="27"/>
      <c r="DS477" s="27"/>
    </row>
    <row r="478" spans="15:123" ht="15.75"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  <c r="DD478" s="49"/>
      <c r="DE478" s="49"/>
      <c r="DF478" s="49"/>
      <c r="DG478" s="49"/>
      <c r="DH478" s="49"/>
      <c r="DI478" s="49"/>
      <c r="DJ478" s="49"/>
      <c r="DK478" s="49"/>
      <c r="DL478" s="49"/>
      <c r="DM478" s="49"/>
      <c r="DN478" s="49"/>
      <c r="DO478" s="27"/>
      <c r="DP478" s="27"/>
      <c r="DQ478" s="27"/>
      <c r="DR478" s="27"/>
      <c r="DS478" s="27"/>
    </row>
    <row r="479" spans="15:123" ht="15.75"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  <c r="DD479" s="49"/>
      <c r="DE479" s="49"/>
      <c r="DF479" s="49"/>
      <c r="DG479" s="49"/>
      <c r="DH479" s="49"/>
      <c r="DI479" s="49"/>
      <c r="DJ479" s="49"/>
      <c r="DK479" s="49"/>
      <c r="DL479" s="49"/>
      <c r="DM479" s="49"/>
      <c r="DN479" s="49"/>
      <c r="DO479" s="27"/>
      <c r="DP479" s="27"/>
      <c r="DQ479" s="27"/>
      <c r="DR479" s="27"/>
      <c r="DS479" s="27"/>
    </row>
    <row r="480" spans="15:123" ht="15.75"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27"/>
      <c r="DP480" s="27"/>
      <c r="DQ480" s="27"/>
      <c r="DR480" s="27"/>
      <c r="DS480" s="27"/>
    </row>
    <row r="481" spans="15:123" ht="15.75"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27"/>
      <c r="DP481" s="27"/>
      <c r="DQ481" s="27"/>
      <c r="DR481" s="27"/>
      <c r="DS481" s="27"/>
    </row>
    <row r="482" spans="15:123" ht="15.75"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J482" s="49"/>
      <c r="DK482" s="49"/>
      <c r="DL482" s="49"/>
      <c r="DM482" s="49"/>
      <c r="DN482" s="49"/>
      <c r="DO482" s="27"/>
      <c r="DP482" s="27"/>
      <c r="DQ482" s="27"/>
      <c r="DR482" s="27"/>
      <c r="DS482" s="27"/>
    </row>
    <row r="483" spans="15:123" ht="15.75"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  <c r="DD483" s="49"/>
      <c r="DE483" s="49"/>
      <c r="DF483" s="49"/>
      <c r="DG483" s="49"/>
      <c r="DH483" s="49"/>
      <c r="DI483" s="49"/>
      <c r="DJ483" s="49"/>
      <c r="DK483" s="49"/>
      <c r="DL483" s="49"/>
      <c r="DM483" s="49"/>
      <c r="DN483" s="49"/>
      <c r="DO483" s="27"/>
      <c r="DP483" s="27"/>
      <c r="DQ483" s="27"/>
      <c r="DR483" s="27"/>
      <c r="DS483" s="27"/>
    </row>
    <row r="484" spans="15:123" ht="15.75"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  <c r="CZ484" s="49"/>
      <c r="DA484" s="49"/>
      <c r="DB484" s="49"/>
      <c r="DC484" s="49"/>
      <c r="DD484" s="49"/>
      <c r="DE484" s="49"/>
      <c r="DF484" s="49"/>
      <c r="DG484" s="49"/>
      <c r="DH484" s="49"/>
      <c r="DI484" s="49"/>
      <c r="DJ484" s="49"/>
      <c r="DK484" s="49"/>
      <c r="DL484" s="49"/>
      <c r="DM484" s="49"/>
      <c r="DN484" s="49"/>
      <c r="DO484" s="27"/>
      <c r="DP484" s="27"/>
      <c r="DQ484" s="27"/>
      <c r="DR484" s="27"/>
      <c r="DS484" s="27"/>
    </row>
    <row r="485" spans="15:123" ht="15.75"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J485" s="49"/>
      <c r="DK485" s="49"/>
      <c r="DL485" s="49"/>
      <c r="DM485" s="49"/>
      <c r="DN485" s="49"/>
      <c r="DO485" s="27"/>
      <c r="DP485" s="27"/>
      <c r="DQ485" s="27"/>
      <c r="DR485" s="27"/>
      <c r="DS485" s="27"/>
    </row>
    <row r="486" spans="15:123" ht="15.75"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  <c r="DD486" s="49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27"/>
      <c r="DP486" s="27"/>
      <c r="DQ486" s="27"/>
      <c r="DR486" s="27"/>
      <c r="DS486" s="27"/>
    </row>
    <row r="487" spans="15:123" ht="15.75"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  <c r="DD487" s="49"/>
      <c r="DE487" s="49"/>
      <c r="DF487" s="49"/>
      <c r="DG487" s="49"/>
      <c r="DH487" s="49"/>
      <c r="DI487" s="49"/>
      <c r="DJ487" s="49"/>
      <c r="DK487" s="49"/>
      <c r="DL487" s="49"/>
      <c r="DM487" s="49"/>
      <c r="DN487" s="49"/>
      <c r="DO487" s="27"/>
      <c r="DP487" s="27"/>
      <c r="DQ487" s="27"/>
      <c r="DR487" s="27"/>
      <c r="DS487" s="27"/>
    </row>
    <row r="488" spans="15:123" ht="15.75"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27"/>
      <c r="DP488" s="27"/>
      <c r="DQ488" s="27"/>
      <c r="DR488" s="27"/>
      <c r="DS488" s="27"/>
    </row>
    <row r="489" spans="15:123" ht="15.75"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  <c r="CZ489" s="49"/>
      <c r="DA489" s="49"/>
      <c r="DB489" s="49"/>
      <c r="DC489" s="49"/>
      <c r="DD489" s="49"/>
      <c r="DE489" s="49"/>
      <c r="DF489" s="49"/>
      <c r="DG489" s="49"/>
      <c r="DH489" s="49"/>
      <c r="DI489" s="49"/>
      <c r="DJ489" s="49"/>
      <c r="DK489" s="49"/>
      <c r="DL489" s="49"/>
      <c r="DM489" s="49"/>
      <c r="DN489" s="49"/>
      <c r="DO489" s="27"/>
      <c r="DP489" s="27"/>
      <c r="DQ489" s="27"/>
      <c r="DR489" s="27"/>
      <c r="DS489" s="27"/>
    </row>
    <row r="490" spans="15:123" ht="15.75"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  <c r="BC490" s="49"/>
      <c r="BD490" s="49"/>
      <c r="BE490" s="49"/>
      <c r="BF490" s="49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49"/>
      <c r="CD490" s="49"/>
      <c r="CE490" s="49"/>
      <c r="CF490" s="49"/>
      <c r="CG490" s="49"/>
      <c r="CH490" s="49"/>
      <c r="CI490" s="49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49"/>
      <c r="CU490" s="49"/>
      <c r="CV490" s="49"/>
      <c r="CW490" s="49"/>
      <c r="CX490" s="49"/>
      <c r="CY490" s="49"/>
      <c r="CZ490" s="49"/>
      <c r="DA490" s="49"/>
      <c r="DB490" s="49"/>
      <c r="DC490" s="49"/>
      <c r="DD490" s="49"/>
      <c r="DE490" s="49"/>
      <c r="DF490" s="49"/>
      <c r="DG490" s="49"/>
      <c r="DH490" s="49"/>
      <c r="DI490" s="49"/>
      <c r="DJ490" s="49"/>
      <c r="DK490" s="49"/>
      <c r="DL490" s="49"/>
      <c r="DM490" s="49"/>
      <c r="DN490" s="49"/>
      <c r="DO490" s="27"/>
      <c r="DP490" s="27"/>
      <c r="DQ490" s="27"/>
      <c r="DR490" s="27"/>
      <c r="DS490" s="27"/>
    </row>
    <row r="491" spans="15:123" ht="15.75"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  <c r="DD491" s="49"/>
      <c r="DE491" s="49"/>
      <c r="DF491" s="49"/>
      <c r="DG491" s="49"/>
      <c r="DH491" s="49"/>
      <c r="DI491" s="49"/>
      <c r="DJ491" s="49"/>
      <c r="DK491" s="49"/>
      <c r="DL491" s="49"/>
      <c r="DM491" s="49"/>
      <c r="DN491" s="49"/>
      <c r="DO491" s="27"/>
      <c r="DP491" s="27"/>
      <c r="DQ491" s="27"/>
      <c r="DR491" s="27"/>
      <c r="DS491" s="27"/>
    </row>
    <row r="492" spans="15:123" ht="15.75"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  <c r="DD492" s="49"/>
      <c r="DE492" s="49"/>
      <c r="DF492" s="49"/>
      <c r="DG492" s="49"/>
      <c r="DH492" s="49"/>
      <c r="DI492" s="49"/>
      <c r="DJ492" s="49"/>
      <c r="DK492" s="49"/>
      <c r="DL492" s="49"/>
      <c r="DM492" s="49"/>
      <c r="DN492" s="49"/>
      <c r="DO492" s="27"/>
      <c r="DP492" s="27"/>
      <c r="DQ492" s="27"/>
      <c r="DR492" s="27"/>
      <c r="DS492" s="27"/>
    </row>
    <row r="493" spans="15:123" ht="15.75"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  <c r="DD493" s="49"/>
      <c r="DE493" s="49"/>
      <c r="DF493" s="49"/>
      <c r="DG493" s="49"/>
      <c r="DH493" s="49"/>
      <c r="DI493" s="49"/>
      <c r="DJ493" s="49"/>
      <c r="DK493" s="49"/>
      <c r="DL493" s="49"/>
      <c r="DM493" s="49"/>
      <c r="DN493" s="49"/>
      <c r="DO493" s="27"/>
      <c r="DP493" s="27"/>
      <c r="DQ493" s="27"/>
      <c r="DR493" s="27"/>
      <c r="DS493" s="27"/>
    </row>
    <row r="494" spans="15:123" ht="15.75"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  <c r="DD494" s="49"/>
      <c r="DE494" s="49"/>
      <c r="DF494" s="49"/>
      <c r="DG494" s="49"/>
      <c r="DH494" s="49"/>
      <c r="DI494" s="49"/>
      <c r="DJ494" s="49"/>
      <c r="DK494" s="49"/>
      <c r="DL494" s="49"/>
      <c r="DM494" s="49"/>
      <c r="DN494" s="49"/>
      <c r="DO494" s="27"/>
      <c r="DP494" s="27"/>
      <c r="DQ494" s="27"/>
      <c r="DR494" s="27"/>
      <c r="DS494" s="27"/>
    </row>
    <row r="495" spans="15:123" ht="15.75"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  <c r="CZ495" s="49"/>
      <c r="DA495" s="49"/>
      <c r="DB495" s="49"/>
      <c r="DC495" s="49"/>
      <c r="DD495" s="49"/>
      <c r="DE495" s="49"/>
      <c r="DF495" s="49"/>
      <c r="DG495" s="49"/>
      <c r="DH495" s="49"/>
      <c r="DI495" s="49"/>
      <c r="DJ495" s="49"/>
      <c r="DK495" s="49"/>
      <c r="DL495" s="49"/>
      <c r="DM495" s="49"/>
      <c r="DN495" s="49"/>
      <c r="DO495" s="27"/>
      <c r="DP495" s="27"/>
      <c r="DQ495" s="27"/>
      <c r="DR495" s="27"/>
      <c r="DS495" s="27"/>
    </row>
    <row r="496" spans="15:123" ht="15.75"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  <c r="CZ496" s="49"/>
      <c r="DA496" s="49"/>
      <c r="DB496" s="49"/>
      <c r="DC496" s="49"/>
      <c r="DD496" s="49"/>
      <c r="DE496" s="49"/>
      <c r="DF496" s="49"/>
      <c r="DG496" s="49"/>
      <c r="DH496" s="49"/>
      <c r="DI496" s="49"/>
      <c r="DJ496" s="49"/>
      <c r="DK496" s="49"/>
      <c r="DL496" s="49"/>
      <c r="DM496" s="49"/>
      <c r="DN496" s="49"/>
      <c r="DO496" s="27"/>
      <c r="DP496" s="27"/>
      <c r="DQ496" s="27"/>
      <c r="DR496" s="27"/>
      <c r="DS496" s="27"/>
    </row>
    <row r="497" spans="15:123" ht="15.75"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  <c r="DD497" s="49"/>
      <c r="DE497" s="49"/>
      <c r="DF497" s="49"/>
      <c r="DG497" s="49"/>
      <c r="DH497" s="49"/>
      <c r="DI497" s="49"/>
      <c r="DJ497" s="49"/>
      <c r="DK497" s="49"/>
      <c r="DL497" s="49"/>
      <c r="DM497" s="49"/>
      <c r="DN497" s="49"/>
      <c r="DO497" s="27"/>
      <c r="DP497" s="27"/>
      <c r="DQ497" s="27"/>
      <c r="DR497" s="27"/>
      <c r="DS497" s="27"/>
    </row>
    <row r="498" spans="15:123" ht="15.75"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  <c r="CZ498" s="49"/>
      <c r="DA498" s="49"/>
      <c r="DB498" s="49"/>
      <c r="DC498" s="49"/>
      <c r="DD498" s="49"/>
      <c r="DE498" s="49"/>
      <c r="DF498" s="49"/>
      <c r="DG498" s="49"/>
      <c r="DH498" s="49"/>
      <c r="DI498" s="49"/>
      <c r="DJ498" s="49"/>
      <c r="DK498" s="49"/>
      <c r="DL498" s="49"/>
      <c r="DM498" s="49"/>
      <c r="DN498" s="49"/>
      <c r="DO498" s="27"/>
      <c r="DP498" s="27"/>
      <c r="DQ498" s="27"/>
      <c r="DR498" s="27"/>
      <c r="DS498" s="27"/>
    </row>
    <row r="499" spans="15:123" ht="15.75"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  <c r="CZ499" s="49"/>
      <c r="DA499" s="49"/>
      <c r="DB499" s="49"/>
      <c r="DC499" s="49"/>
      <c r="DD499" s="49"/>
      <c r="DE499" s="49"/>
      <c r="DF499" s="49"/>
      <c r="DG499" s="49"/>
      <c r="DH499" s="49"/>
      <c r="DI499" s="49"/>
      <c r="DJ499" s="49"/>
      <c r="DK499" s="49"/>
      <c r="DL499" s="49"/>
      <c r="DM499" s="49"/>
      <c r="DN499" s="49"/>
      <c r="DO499" s="27"/>
      <c r="DP499" s="27"/>
      <c r="DQ499" s="27"/>
      <c r="DR499" s="27"/>
      <c r="DS499" s="27"/>
    </row>
    <row r="500" spans="15:123" ht="15.75"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  <c r="CZ500" s="49"/>
      <c r="DA500" s="49"/>
      <c r="DB500" s="49"/>
      <c r="DC500" s="49"/>
      <c r="DD500" s="49"/>
      <c r="DE500" s="49"/>
      <c r="DF500" s="49"/>
      <c r="DG500" s="49"/>
      <c r="DH500" s="49"/>
      <c r="DI500" s="49"/>
      <c r="DJ500" s="49"/>
      <c r="DK500" s="49"/>
      <c r="DL500" s="49"/>
      <c r="DM500" s="49"/>
      <c r="DN500" s="49"/>
      <c r="DO500" s="27"/>
      <c r="DP500" s="27"/>
      <c r="DQ500" s="27"/>
      <c r="DR500" s="27"/>
      <c r="DS500" s="27"/>
    </row>
    <row r="501" spans="15:123" ht="15.75"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  <c r="DD501" s="49"/>
      <c r="DE501" s="49"/>
      <c r="DF501" s="49"/>
      <c r="DG501" s="49"/>
      <c r="DH501" s="49"/>
      <c r="DI501" s="49"/>
      <c r="DJ501" s="49"/>
      <c r="DK501" s="49"/>
      <c r="DL501" s="49"/>
      <c r="DM501" s="49"/>
      <c r="DN501" s="49"/>
      <c r="DO501" s="27"/>
      <c r="DP501" s="27"/>
      <c r="DQ501" s="27"/>
      <c r="DR501" s="27"/>
      <c r="DS501" s="27"/>
    </row>
    <row r="502" spans="15:123" ht="15.75"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  <c r="CZ502" s="49"/>
      <c r="DA502" s="49"/>
      <c r="DB502" s="49"/>
      <c r="DC502" s="49"/>
      <c r="DD502" s="49"/>
      <c r="DE502" s="49"/>
      <c r="DF502" s="49"/>
      <c r="DG502" s="49"/>
      <c r="DH502" s="49"/>
      <c r="DI502" s="49"/>
      <c r="DJ502" s="49"/>
      <c r="DK502" s="49"/>
      <c r="DL502" s="49"/>
      <c r="DM502" s="49"/>
      <c r="DN502" s="49"/>
      <c r="DO502" s="27"/>
      <c r="DP502" s="27"/>
      <c r="DQ502" s="27"/>
      <c r="DR502" s="27"/>
      <c r="DS502" s="27"/>
    </row>
    <row r="503" spans="15:123" ht="15.75"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  <c r="DD503" s="49"/>
      <c r="DE503" s="49"/>
      <c r="DF503" s="49"/>
      <c r="DG503" s="49"/>
      <c r="DH503" s="49"/>
      <c r="DI503" s="49"/>
      <c r="DJ503" s="49"/>
      <c r="DK503" s="49"/>
      <c r="DL503" s="49"/>
      <c r="DM503" s="49"/>
      <c r="DN503" s="49"/>
      <c r="DO503" s="27"/>
      <c r="DP503" s="27"/>
      <c r="DQ503" s="27"/>
      <c r="DR503" s="27"/>
      <c r="DS503" s="27"/>
    </row>
    <row r="504" spans="15:123" ht="15.75"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  <c r="CZ504" s="49"/>
      <c r="DA504" s="49"/>
      <c r="DB504" s="49"/>
      <c r="DC504" s="49"/>
      <c r="DD504" s="49"/>
      <c r="DE504" s="49"/>
      <c r="DF504" s="49"/>
      <c r="DG504" s="49"/>
      <c r="DH504" s="49"/>
      <c r="DI504" s="49"/>
      <c r="DJ504" s="49"/>
      <c r="DK504" s="49"/>
      <c r="DL504" s="49"/>
      <c r="DM504" s="49"/>
      <c r="DN504" s="49"/>
      <c r="DO504" s="27"/>
      <c r="DP504" s="27"/>
      <c r="DQ504" s="27"/>
      <c r="DR504" s="27"/>
      <c r="DS504" s="27"/>
    </row>
    <row r="505" spans="15:123" ht="15.75"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  <c r="CZ505" s="49"/>
      <c r="DA505" s="49"/>
      <c r="DB505" s="49"/>
      <c r="DC505" s="49"/>
      <c r="DD505" s="49"/>
      <c r="DE505" s="49"/>
      <c r="DF505" s="49"/>
      <c r="DG505" s="49"/>
      <c r="DH505" s="49"/>
      <c r="DI505" s="49"/>
      <c r="DJ505" s="49"/>
      <c r="DK505" s="49"/>
      <c r="DL505" s="49"/>
      <c r="DM505" s="49"/>
      <c r="DN505" s="49"/>
      <c r="DO505" s="27"/>
      <c r="DP505" s="27"/>
      <c r="DQ505" s="27"/>
      <c r="DR505" s="27"/>
      <c r="DS505" s="27"/>
    </row>
    <row r="506" spans="15:123" ht="15.75"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  <c r="DD506" s="49"/>
      <c r="DE506" s="49"/>
      <c r="DF506" s="49"/>
      <c r="DG506" s="49"/>
      <c r="DH506" s="49"/>
      <c r="DI506" s="49"/>
      <c r="DJ506" s="49"/>
      <c r="DK506" s="49"/>
      <c r="DL506" s="49"/>
      <c r="DM506" s="49"/>
      <c r="DN506" s="49"/>
      <c r="DO506" s="27"/>
      <c r="DP506" s="27"/>
      <c r="DQ506" s="27"/>
      <c r="DR506" s="27"/>
      <c r="DS506" s="27"/>
    </row>
    <row r="507" spans="15:123" ht="15.75"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  <c r="BC507" s="49"/>
      <c r="BD507" s="49"/>
      <c r="BE507" s="49"/>
      <c r="BF507" s="49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  <c r="CZ507" s="49"/>
      <c r="DA507" s="49"/>
      <c r="DB507" s="49"/>
      <c r="DC507" s="49"/>
      <c r="DD507" s="49"/>
      <c r="DE507" s="49"/>
      <c r="DF507" s="49"/>
      <c r="DG507" s="49"/>
      <c r="DH507" s="49"/>
      <c r="DI507" s="49"/>
      <c r="DJ507" s="49"/>
      <c r="DK507" s="49"/>
      <c r="DL507" s="49"/>
      <c r="DM507" s="49"/>
      <c r="DN507" s="49"/>
      <c r="DO507" s="27"/>
      <c r="DP507" s="27"/>
      <c r="DQ507" s="27"/>
      <c r="DR507" s="27"/>
      <c r="DS507" s="27"/>
    </row>
    <row r="508" spans="15:123" ht="15.75"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  <c r="BC508" s="49"/>
      <c r="BD508" s="49"/>
      <c r="BE508" s="49"/>
      <c r="BF508" s="49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49"/>
      <c r="CD508" s="49"/>
      <c r="CE508" s="49"/>
      <c r="CF508" s="49"/>
      <c r="CG508" s="49"/>
      <c r="CH508" s="49"/>
      <c r="CI508" s="49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  <c r="CZ508" s="49"/>
      <c r="DA508" s="49"/>
      <c r="DB508" s="49"/>
      <c r="DC508" s="49"/>
      <c r="DD508" s="49"/>
      <c r="DE508" s="49"/>
      <c r="DF508" s="49"/>
      <c r="DG508" s="49"/>
      <c r="DH508" s="49"/>
      <c r="DI508" s="49"/>
      <c r="DJ508" s="49"/>
      <c r="DK508" s="49"/>
      <c r="DL508" s="49"/>
      <c r="DM508" s="49"/>
      <c r="DN508" s="49"/>
      <c r="DO508" s="27"/>
      <c r="DP508" s="27"/>
      <c r="DQ508" s="27"/>
      <c r="DR508" s="27"/>
      <c r="DS508" s="27"/>
    </row>
    <row r="509" spans="15:123" ht="15.75"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  <c r="DD509" s="49"/>
      <c r="DE509" s="49"/>
      <c r="DF509" s="49"/>
      <c r="DG509" s="49"/>
      <c r="DH509" s="49"/>
      <c r="DI509" s="49"/>
      <c r="DJ509" s="49"/>
      <c r="DK509" s="49"/>
      <c r="DL509" s="49"/>
      <c r="DM509" s="49"/>
      <c r="DN509" s="49"/>
      <c r="DO509" s="27"/>
      <c r="DP509" s="27"/>
      <c r="DQ509" s="27"/>
      <c r="DR509" s="27"/>
      <c r="DS509" s="27"/>
    </row>
    <row r="510" spans="15:123" ht="15.75"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  <c r="BC510" s="49"/>
      <c r="BD510" s="49"/>
      <c r="BE510" s="49"/>
      <c r="BF510" s="49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49"/>
      <c r="CD510" s="49"/>
      <c r="CE510" s="49"/>
      <c r="CF510" s="49"/>
      <c r="CG510" s="49"/>
      <c r="CH510" s="49"/>
      <c r="CI510" s="49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49"/>
      <c r="CU510" s="49"/>
      <c r="CV510" s="49"/>
      <c r="CW510" s="49"/>
      <c r="CX510" s="49"/>
      <c r="CY510" s="49"/>
      <c r="CZ510" s="49"/>
      <c r="DA510" s="49"/>
      <c r="DB510" s="49"/>
      <c r="DC510" s="49"/>
      <c r="DD510" s="49"/>
      <c r="DE510" s="49"/>
      <c r="DF510" s="49"/>
      <c r="DG510" s="49"/>
      <c r="DH510" s="49"/>
      <c r="DI510" s="49"/>
      <c r="DJ510" s="49"/>
      <c r="DK510" s="49"/>
      <c r="DL510" s="49"/>
      <c r="DM510" s="49"/>
      <c r="DN510" s="49"/>
      <c r="DO510" s="27"/>
      <c r="DP510" s="27"/>
      <c r="DQ510" s="27"/>
      <c r="DR510" s="27"/>
      <c r="DS510" s="27"/>
    </row>
    <row r="511" spans="15:123" ht="15.75"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  <c r="BC511" s="49"/>
      <c r="BD511" s="49"/>
      <c r="BE511" s="49"/>
      <c r="BF511" s="49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49"/>
      <c r="CD511" s="49"/>
      <c r="CE511" s="49"/>
      <c r="CF511" s="49"/>
      <c r="CG511" s="49"/>
      <c r="CH511" s="49"/>
      <c r="CI511" s="49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  <c r="CZ511" s="49"/>
      <c r="DA511" s="49"/>
      <c r="DB511" s="49"/>
      <c r="DC511" s="49"/>
      <c r="DD511" s="49"/>
      <c r="DE511" s="49"/>
      <c r="DF511" s="49"/>
      <c r="DG511" s="49"/>
      <c r="DH511" s="49"/>
      <c r="DI511" s="49"/>
      <c r="DJ511" s="49"/>
      <c r="DK511" s="49"/>
      <c r="DL511" s="49"/>
      <c r="DM511" s="49"/>
      <c r="DN511" s="49"/>
      <c r="DO511" s="27"/>
      <c r="DP511" s="27"/>
      <c r="DQ511" s="27"/>
      <c r="DR511" s="27"/>
      <c r="DS511" s="27"/>
    </row>
    <row r="512" spans="15:123" ht="15.75"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  <c r="BC512" s="49"/>
      <c r="BD512" s="49"/>
      <c r="BE512" s="49"/>
      <c r="BF512" s="49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49"/>
      <c r="CD512" s="49"/>
      <c r="CE512" s="49"/>
      <c r="CF512" s="49"/>
      <c r="CG512" s="49"/>
      <c r="CH512" s="49"/>
      <c r="CI512" s="49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  <c r="CZ512" s="49"/>
      <c r="DA512" s="49"/>
      <c r="DB512" s="49"/>
      <c r="DC512" s="49"/>
      <c r="DD512" s="49"/>
      <c r="DE512" s="49"/>
      <c r="DF512" s="49"/>
      <c r="DG512" s="49"/>
      <c r="DH512" s="49"/>
      <c r="DI512" s="49"/>
      <c r="DJ512" s="49"/>
      <c r="DK512" s="49"/>
      <c r="DL512" s="49"/>
      <c r="DM512" s="49"/>
      <c r="DN512" s="49"/>
      <c r="DO512" s="27"/>
      <c r="DP512" s="27"/>
      <c r="DQ512" s="27"/>
      <c r="DR512" s="27"/>
      <c r="DS512" s="27"/>
    </row>
    <row r="513" spans="15:123" ht="15.75"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  <c r="CZ513" s="49"/>
      <c r="DA513" s="49"/>
      <c r="DB513" s="49"/>
      <c r="DC513" s="49"/>
      <c r="DD513" s="49"/>
      <c r="DE513" s="49"/>
      <c r="DF513" s="49"/>
      <c r="DG513" s="49"/>
      <c r="DH513" s="49"/>
      <c r="DI513" s="49"/>
      <c r="DJ513" s="49"/>
      <c r="DK513" s="49"/>
      <c r="DL513" s="49"/>
      <c r="DM513" s="49"/>
      <c r="DN513" s="49"/>
      <c r="DO513" s="27"/>
      <c r="DP513" s="27"/>
      <c r="DQ513" s="27"/>
      <c r="DR513" s="27"/>
      <c r="DS513" s="27"/>
    </row>
    <row r="514" spans="15:123" ht="15.75"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  <c r="DD514" s="49"/>
      <c r="DE514" s="49"/>
      <c r="DF514" s="49"/>
      <c r="DG514" s="49"/>
      <c r="DH514" s="49"/>
      <c r="DI514" s="49"/>
      <c r="DJ514" s="49"/>
      <c r="DK514" s="49"/>
      <c r="DL514" s="49"/>
      <c r="DM514" s="49"/>
      <c r="DN514" s="49"/>
      <c r="DO514" s="27"/>
      <c r="DP514" s="27"/>
      <c r="DQ514" s="27"/>
      <c r="DR514" s="27"/>
      <c r="DS514" s="27"/>
    </row>
    <row r="515" spans="15:123" ht="15.75"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J515" s="49"/>
      <c r="DK515" s="49"/>
      <c r="DL515" s="49"/>
      <c r="DM515" s="49"/>
      <c r="DN515" s="49"/>
      <c r="DO515" s="27"/>
      <c r="DP515" s="27"/>
      <c r="DQ515" s="27"/>
      <c r="DR515" s="27"/>
      <c r="DS515" s="27"/>
    </row>
    <row r="516" spans="15:123" ht="15.75"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  <c r="DD516" s="49"/>
      <c r="DE516" s="49"/>
      <c r="DF516" s="49"/>
      <c r="DG516" s="49"/>
      <c r="DH516" s="49"/>
      <c r="DI516" s="49"/>
      <c r="DJ516" s="49"/>
      <c r="DK516" s="49"/>
      <c r="DL516" s="49"/>
      <c r="DM516" s="49"/>
      <c r="DN516" s="49"/>
      <c r="DO516" s="27"/>
      <c r="DP516" s="27"/>
      <c r="DQ516" s="27"/>
      <c r="DR516" s="27"/>
      <c r="DS516" s="27"/>
    </row>
    <row r="517" spans="15:123" ht="15.75"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49"/>
      <c r="CU517" s="49"/>
      <c r="CV517" s="49"/>
      <c r="CW517" s="49"/>
      <c r="CX517" s="49"/>
      <c r="CY517" s="49"/>
      <c r="CZ517" s="49"/>
      <c r="DA517" s="49"/>
      <c r="DB517" s="49"/>
      <c r="DC517" s="49"/>
      <c r="DD517" s="49"/>
      <c r="DE517" s="49"/>
      <c r="DF517" s="49"/>
      <c r="DG517" s="49"/>
      <c r="DH517" s="49"/>
      <c r="DI517" s="49"/>
      <c r="DJ517" s="49"/>
      <c r="DK517" s="49"/>
      <c r="DL517" s="49"/>
      <c r="DM517" s="49"/>
      <c r="DN517" s="49"/>
      <c r="DO517" s="27"/>
      <c r="DP517" s="27"/>
      <c r="DQ517" s="27"/>
      <c r="DR517" s="27"/>
      <c r="DS517" s="27"/>
    </row>
    <row r="518" spans="15:123" ht="15.75"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  <c r="DD518" s="49"/>
      <c r="DE518" s="49"/>
      <c r="DF518" s="49"/>
      <c r="DG518" s="49"/>
      <c r="DH518" s="49"/>
      <c r="DI518" s="49"/>
      <c r="DJ518" s="49"/>
      <c r="DK518" s="49"/>
      <c r="DL518" s="49"/>
      <c r="DM518" s="49"/>
      <c r="DN518" s="49"/>
      <c r="DO518" s="27"/>
      <c r="DP518" s="27"/>
      <c r="DQ518" s="27"/>
      <c r="DR518" s="27"/>
      <c r="DS518" s="27"/>
    </row>
    <row r="519" spans="15:123" ht="15.75"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  <c r="DD519" s="49"/>
      <c r="DE519" s="49"/>
      <c r="DF519" s="49"/>
      <c r="DG519" s="49"/>
      <c r="DH519" s="49"/>
      <c r="DI519" s="49"/>
      <c r="DJ519" s="49"/>
      <c r="DK519" s="49"/>
      <c r="DL519" s="49"/>
      <c r="DM519" s="49"/>
      <c r="DN519" s="49"/>
      <c r="DO519" s="27"/>
      <c r="DP519" s="27"/>
      <c r="DQ519" s="27"/>
      <c r="DR519" s="27"/>
      <c r="DS519" s="27"/>
    </row>
    <row r="520" spans="15:123" ht="15.75"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  <c r="CR520" s="49"/>
      <c r="CS520" s="49"/>
      <c r="CT520" s="49"/>
      <c r="CU520" s="49"/>
      <c r="CV520" s="49"/>
      <c r="CW520" s="49"/>
      <c r="CX520" s="49"/>
      <c r="CY520" s="49"/>
      <c r="CZ520" s="49"/>
      <c r="DA520" s="49"/>
      <c r="DB520" s="49"/>
      <c r="DC520" s="49"/>
      <c r="DD520" s="49"/>
      <c r="DE520" s="49"/>
      <c r="DF520" s="49"/>
      <c r="DG520" s="49"/>
      <c r="DH520" s="49"/>
      <c r="DI520" s="49"/>
      <c r="DJ520" s="49"/>
      <c r="DK520" s="49"/>
      <c r="DL520" s="49"/>
      <c r="DM520" s="49"/>
      <c r="DN520" s="49"/>
      <c r="DO520" s="27"/>
      <c r="DP520" s="27"/>
      <c r="DQ520" s="27"/>
      <c r="DR520" s="27"/>
      <c r="DS520" s="27"/>
    </row>
    <row r="521" spans="15:123" ht="15.75"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E521" s="49"/>
      <c r="BF521" s="49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49"/>
      <c r="CD521" s="49"/>
      <c r="CE521" s="49"/>
      <c r="CF521" s="49"/>
      <c r="CG521" s="49"/>
      <c r="CH521" s="49"/>
      <c r="CI521" s="49"/>
      <c r="CJ521" s="49"/>
      <c r="CK521" s="49"/>
      <c r="CL521" s="49"/>
      <c r="CM521" s="49"/>
      <c r="CN521" s="49"/>
      <c r="CO521" s="49"/>
      <c r="CP521" s="49"/>
      <c r="CQ521" s="49"/>
      <c r="CR521" s="49"/>
      <c r="CS521" s="49"/>
      <c r="CT521" s="49"/>
      <c r="CU521" s="49"/>
      <c r="CV521" s="49"/>
      <c r="CW521" s="49"/>
      <c r="CX521" s="49"/>
      <c r="CY521" s="49"/>
      <c r="CZ521" s="49"/>
      <c r="DA521" s="49"/>
      <c r="DB521" s="49"/>
      <c r="DC521" s="49"/>
      <c r="DD521" s="49"/>
      <c r="DE521" s="49"/>
      <c r="DF521" s="49"/>
      <c r="DG521" s="49"/>
      <c r="DH521" s="49"/>
      <c r="DI521" s="49"/>
      <c r="DJ521" s="49"/>
      <c r="DK521" s="49"/>
      <c r="DL521" s="49"/>
      <c r="DM521" s="49"/>
      <c r="DN521" s="49"/>
      <c r="DO521" s="27"/>
      <c r="DP521" s="27"/>
      <c r="DQ521" s="27"/>
      <c r="DR521" s="27"/>
      <c r="DS521" s="27"/>
    </row>
    <row r="522" spans="15:123" ht="15.75"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  <c r="DD522" s="49"/>
      <c r="DE522" s="49"/>
      <c r="DF522" s="49"/>
      <c r="DG522" s="49"/>
      <c r="DH522" s="49"/>
      <c r="DI522" s="49"/>
      <c r="DJ522" s="49"/>
      <c r="DK522" s="49"/>
      <c r="DL522" s="49"/>
      <c r="DM522" s="49"/>
      <c r="DN522" s="49"/>
      <c r="DO522" s="27"/>
      <c r="DP522" s="27"/>
      <c r="DQ522" s="27"/>
      <c r="DR522" s="27"/>
      <c r="DS522" s="27"/>
    </row>
    <row r="523" spans="15:123" ht="15.75"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  <c r="BC523" s="49"/>
      <c r="BD523" s="49"/>
      <c r="BE523" s="49"/>
      <c r="BF523" s="49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49"/>
      <c r="CD523" s="49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49"/>
      <c r="CU523" s="49"/>
      <c r="CV523" s="49"/>
      <c r="CW523" s="49"/>
      <c r="CX523" s="49"/>
      <c r="CY523" s="49"/>
      <c r="CZ523" s="49"/>
      <c r="DA523" s="49"/>
      <c r="DB523" s="49"/>
      <c r="DC523" s="49"/>
      <c r="DD523" s="49"/>
      <c r="DE523" s="49"/>
      <c r="DF523" s="49"/>
      <c r="DG523" s="49"/>
      <c r="DH523" s="49"/>
      <c r="DI523" s="49"/>
      <c r="DJ523" s="49"/>
      <c r="DK523" s="49"/>
      <c r="DL523" s="49"/>
      <c r="DM523" s="49"/>
      <c r="DN523" s="49"/>
      <c r="DO523" s="27"/>
      <c r="DP523" s="27"/>
      <c r="DQ523" s="27"/>
      <c r="DR523" s="27"/>
      <c r="DS523" s="27"/>
    </row>
    <row r="524" spans="15:123" ht="15.75"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2"/>
      <c r="BQ524" s="52"/>
      <c r="BR524" s="52"/>
      <c r="BS524" s="52"/>
      <c r="BT524" s="52"/>
      <c r="BU524" s="52"/>
      <c r="BV524" s="52"/>
      <c r="BW524" s="52"/>
      <c r="BX524" s="52"/>
      <c r="BY524" s="52"/>
      <c r="BZ524" s="52"/>
      <c r="CA524" s="52"/>
      <c r="CB524" s="52"/>
      <c r="CC524" s="52"/>
      <c r="CD524" s="52"/>
      <c r="CE524" s="52"/>
      <c r="CF524" s="52"/>
      <c r="CG524" s="52"/>
      <c r="CH524" s="52"/>
      <c r="CI524" s="52"/>
      <c r="CJ524" s="52"/>
      <c r="CK524" s="52"/>
      <c r="CL524" s="52"/>
      <c r="CM524" s="52"/>
      <c r="CN524" s="52"/>
      <c r="CO524" s="52"/>
      <c r="CP524" s="52"/>
      <c r="CQ524" s="52"/>
      <c r="CR524" s="52"/>
      <c r="CS524" s="52"/>
      <c r="CT524" s="52"/>
      <c r="CU524" s="52"/>
      <c r="CV524" s="52"/>
      <c r="CW524" s="52"/>
      <c r="CX524" s="52"/>
      <c r="CY524" s="52"/>
      <c r="CZ524" s="52"/>
      <c r="DA524" s="52"/>
      <c r="DB524" s="52"/>
      <c r="DC524" s="52"/>
      <c r="DD524" s="52"/>
      <c r="DE524" s="52"/>
      <c r="DF524" s="52"/>
      <c r="DG524" s="52"/>
      <c r="DH524" s="52"/>
      <c r="DI524" s="52"/>
      <c r="DJ524" s="52"/>
      <c r="DK524" s="52"/>
      <c r="DL524" s="52"/>
      <c r="DM524" s="52"/>
      <c r="DN524" s="52"/>
      <c r="DO524" s="29"/>
      <c r="DP524" s="29"/>
      <c r="DQ524" s="29"/>
      <c r="DR524" s="29"/>
      <c r="DS524" s="29"/>
    </row>
  </sheetData>
  <sheetProtection/>
  <mergeCells count="1">
    <mergeCell ref="A108:A1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&amp;CStrana &amp;P</oddFooter>
  </headerFooter>
  <rowBreaks count="3" manualBreakCount="3">
    <brk id="37" max="255" man="1"/>
    <brk id="69" max="255" man="1"/>
    <brk id="10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5"/>
  <sheetViews>
    <sheetView view="pageBreakPreview" zoomScale="75" zoomScaleNormal="75" zoomScaleSheetLayoutView="75" workbookViewId="0" topLeftCell="A1">
      <selection activeCell="V1" sqref="V1"/>
    </sheetView>
  </sheetViews>
  <sheetFormatPr defaultColWidth="10.296875" defaultRowHeight="15"/>
  <cols>
    <col min="1" max="1" width="9" style="0" customWidth="1"/>
    <col min="2" max="2" width="13.8984375" style="0" customWidth="1"/>
    <col min="3" max="3" width="45.5" style="0" customWidth="1"/>
    <col min="4" max="4" width="17.69921875" style="0" hidden="1" customWidth="1"/>
    <col min="5" max="5" width="18.09765625" style="0" hidden="1" customWidth="1"/>
    <col min="6" max="6" width="13.09765625" style="0" hidden="1" customWidth="1"/>
    <col min="7" max="7" width="15.59765625" style="0" hidden="1" customWidth="1"/>
    <col min="8" max="8" width="0.1015625" style="0" customWidth="1"/>
    <col min="9" max="9" width="0.203125" style="0" hidden="1" customWidth="1"/>
    <col min="10" max="10" width="19.19921875" style="0" customWidth="1"/>
    <col min="11" max="11" width="0.1015625" style="0" customWidth="1"/>
    <col min="12" max="12" width="16" style="0" customWidth="1"/>
    <col min="13" max="13" width="17.3984375" style="51" customWidth="1"/>
    <col min="14" max="14" width="0.1015625" style="0" customWidth="1"/>
    <col min="15" max="15" width="17.3984375" style="51" customWidth="1"/>
    <col min="16" max="16" width="18.09765625" style="51" customWidth="1"/>
    <col min="17" max="17" width="19.19921875" style="51" customWidth="1"/>
    <col min="18" max="18" width="15.19921875" style="51" customWidth="1"/>
    <col min="19" max="44" width="10.19921875" style="51" customWidth="1"/>
    <col min="45" max="16384" width="10.19921875" style="0" customWidth="1"/>
  </cols>
  <sheetData>
    <row r="1" spans="3:44" s="88" customFormat="1" ht="19.5" thickBot="1">
      <c r="C1" s="89" t="s">
        <v>39</v>
      </c>
      <c r="D1" s="89"/>
      <c r="J1" s="88" t="s">
        <v>65</v>
      </c>
      <c r="K1" s="88" t="s">
        <v>65</v>
      </c>
      <c r="M1" s="90"/>
      <c r="N1" s="15"/>
      <c r="O1" s="90"/>
      <c r="P1" s="90"/>
      <c r="Q1" s="90"/>
      <c r="R1" s="91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1"/>
      <c r="AQ1" s="91"/>
      <c r="AR1" s="91"/>
    </row>
    <row r="2" spans="1:44" s="69" customFormat="1" ht="56.25">
      <c r="A2" s="148" t="s">
        <v>74</v>
      </c>
      <c r="B2" s="150" t="s">
        <v>0</v>
      </c>
      <c r="C2" s="151" t="s">
        <v>1</v>
      </c>
      <c r="D2" s="152" t="s">
        <v>79</v>
      </c>
      <c r="E2" s="153" t="s">
        <v>66</v>
      </c>
      <c r="F2" s="154"/>
      <c r="G2" s="154" t="s">
        <v>68</v>
      </c>
      <c r="H2" s="154" t="s">
        <v>81</v>
      </c>
      <c r="I2" s="155"/>
      <c r="J2" s="146" t="s">
        <v>107</v>
      </c>
      <c r="K2" s="146" t="s">
        <v>100</v>
      </c>
      <c r="L2" s="237" t="s">
        <v>138</v>
      </c>
      <c r="M2" s="215" t="s">
        <v>140</v>
      </c>
      <c r="N2" s="146" t="s">
        <v>122</v>
      </c>
      <c r="O2" s="215" t="s">
        <v>141</v>
      </c>
      <c r="P2" s="208" t="s">
        <v>134</v>
      </c>
      <c r="Q2" s="146" t="s">
        <v>135</v>
      </c>
      <c r="R2" s="218" t="s">
        <v>142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2"/>
      <c r="AQ2" s="92"/>
      <c r="AR2" s="92"/>
    </row>
    <row r="3" spans="1:44" s="101" customFormat="1" ht="18.75">
      <c r="A3" s="93">
        <v>1</v>
      </c>
      <c r="B3" s="94">
        <v>230</v>
      </c>
      <c r="C3" s="95" t="s">
        <v>13</v>
      </c>
      <c r="D3" s="96">
        <f>SUM(D5:D8)</f>
        <v>85990</v>
      </c>
      <c r="E3" s="97">
        <f>SUM(E5:E8)</f>
        <v>230000</v>
      </c>
      <c r="F3" s="98"/>
      <c r="G3" s="95">
        <f>SUM(G5:G8)</f>
        <v>102987</v>
      </c>
      <c r="H3" s="95">
        <f>SUM(H5:H8)</f>
        <v>93464</v>
      </c>
      <c r="I3" s="98"/>
      <c r="J3" s="99">
        <f>SUM(J5:J8)</f>
        <v>77707</v>
      </c>
      <c r="K3" s="99">
        <f aca="true" t="shared" si="0" ref="K3:Q3">SUM(K5:K8)</f>
        <v>350383</v>
      </c>
      <c r="L3" s="99">
        <f>SUM(L5:L8)</f>
        <v>120534</v>
      </c>
      <c r="M3" s="99">
        <f>SUM(M5:M8)</f>
        <v>810000</v>
      </c>
      <c r="N3" s="99">
        <f t="shared" si="0"/>
        <v>100000</v>
      </c>
      <c r="O3" s="99">
        <f>SUM(O5:O8)</f>
        <v>170100</v>
      </c>
      <c r="P3" s="99">
        <f t="shared" si="0"/>
        <v>550000</v>
      </c>
      <c r="Q3" s="99">
        <f t="shared" si="0"/>
        <v>50000</v>
      </c>
      <c r="R3" s="253">
        <f>SUM(R5:R8)</f>
        <v>50000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100"/>
      <c r="AQ3" s="100"/>
      <c r="AR3" s="100"/>
    </row>
    <row r="4" spans="1:44" s="101" customFormat="1" ht="18.75">
      <c r="A4" s="102">
        <f aca="true" t="shared" si="1" ref="A4:A15">SUM(A3+1)</f>
        <v>2</v>
      </c>
      <c r="B4" s="103">
        <v>231</v>
      </c>
      <c r="C4" s="24" t="s">
        <v>14</v>
      </c>
      <c r="D4" s="104"/>
      <c r="E4" s="104"/>
      <c r="F4" s="103"/>
      <c r="G4" s="104"/>
      <c r="H4" s="104"/>
      <c r="I4" s="103"/>
      <c r="J4" s="76"/>
      <c r="K4" s="76"/>
      <c r="L4" s="204"/>
      <c r="M4" s="76"/>
      <c r="N4" s="76"/>
      <c r="O4" s="76"/>
      <c r="P4" s="76"/>
      <c r="Q4" s="205"/>
      <c r="R4" s="254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100"/>
      <c r="AQ4" s="100"/>
      <c r="AR4" s="100"/>
    </row>
    <row r="5" spans="1:44" s="101" customFormat="1" ht="18.75">
      <c r="A5" s="102">
        <f t="shared" si="1"/>
        <v>3</v>
      </c>
      <c r="B5" s="105"/>
      <c r="C5" s="81" t="s">
        <v>16</v>
      </c>
      <c r="D5" s="106">
        <v>71500</v>
      </c>
      <c r="E5" s="107">
        <v>150000</v>
      </c>
      <c r="F5" s="105"/>
      <c r="G5" s="107">
        <v>76458</v>
      </c>
      <c r="H5" s="107">
        <v>673</v>
      </c>
      <c r="I5" s="105"/>
      <c r="J5" s="25">
        <v>0</v>
      </c>
      <c r="K5" s="25">
        <v>200000</v>
      </c>
      <c r="L5" s="25">
        <v>0</v>
      </c>
      <c r="M5" s="171"/>
      <c r="N5" s="25">
        <v>0</v>
      </c>
      <c r="O5" s="171"/>
      <c r="P5" s="171"/>
      <c r="Q5" s="206"/>
      <c r="R5" s="255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100"/>
      <c r="AQ5" s="100"/>
      <c r="AR5" s="100"/>
    </row>
    <row r="6" spans="1:44" s="101" customFormat="1" ht="18.75">
      <c r="A6" s="102">
        <f t="shared" si="1"/>
        <v>4</v>
      </c>
      <c r="B6" s="105"/>
      <c r="C6" s="81" t="s">
        <v>15</v>
      </c>
      <c r="D6" s="106">
        <v>1190</v>
      </c>
      <c r="E6" s="107">
        <v>55000</v>
      </c>
      <c r="F6" s="105"/>
      <c r="G6" s="107">
        <v>6834</v>
      </c>
      <c r="H6" s="107">
        <v>479</v>
      </c>
      <c r="I6" s="105"/>
      <c r="J6" s="25"/>
      <c r="K6" s="25">
        <v>383</v>
      </c>
      <c r="L6" s="25">
        <v>0</v>
      </c>
      <c r="M6" s="25">
        <v>0</v>
      </c>
      <c r="N6" s="25">
        <v>0</v>
      </c>
      <c r="O6" s="25">
        <v>0</v>
      </c>
      <c r="P6" s="25">
        <v>30000</v>
      </c>
      <c r="Q6" s="107"/>
      <c r="R6" s="256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100"/>
      <c r="AQ6" s="100"/>
      <c r="AR6" s="100"/>
    </row>
    <row r="7" spans="1:44" s="101" customFormat="1" ht="18.75">
      <c r="A7" s="102">
        <f t="shared" si="1"/>
        <v>5</v>
      </c>
      <c r="B7" s="105"/>
      <c r="C7" s="81" t="s">
        <v>87</v>
      </c>
      <c r="D7" s="106"/>
      <c r="E7" s="107"/>
      <c r="F7" s="105"/>
      <c r="G7" s="107">
        <v>5</v>
      </c>
      <c r="H7" s="107">
        <v>1560</v>
      </c>
      <c r="I7" s="105"/>
      <c r="J7" s="25"/>
      <c r="K7" s="25"/>
      <c r="L7" s="25"/>
      <c r="M7" s="25"/>
      <c r="N7" s="25"/>
      <c r="O7" s="25">
        <v>100</v>
      </c>
      <c r="P7" s="25"/>
      <c r="Q7" s="107"/>
      <c r="R7" s="256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100"/>
      <c r="AQ7" s="100"/>
      <c r="AR7" s="100"/>
    </row>
    <row r="8" spans="1:44" s="101" customFormat="1" ht="18.75">
      <c r="A8" s="102">
        <f t="shared" si="1"/>
        <v>6</v>
      </c>
      <c r="B8" s="105">
        <v>233</v>
      </c>
      <c r="C8" s="25" t="s">
        <v>34</v>
      </c>
      <c r="D8" s="107">
        <v>13300</v>
      </c>
      <c r="E8" s="107">
        <v>25000</v>
      </c>
      <c r="F8" s="105"/>
      <c r="G8" s="107">
        <v>19690</v>
      </c>
      <c r="H8" s="107">
        <v>90752</v>
      </c>
      <c r="I8" s="105"/>
      <c r="J8" s="25">
        <v>77707</v>
      </c>
      <c r="K8" s="25">
        <v>150000</v>
      </c>
      <c r="L8" s="25">
        <v>120534</v>
      </c>
      <c r="M8" s="25">
        <v>810000</v>
      </c>
      <c r="N8" s="25">
        <v>100000</v>
      </c>
      <c r="O8" s="25">
        <v>170000</v>
      </c>
      <c r="P8" s="201">
        <v>520000</v>
      </c>
      <c r="Q8" s="107">
        <v>50000</v>
      </c>
      <c r="R8" s="256">
        <v>50000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100"/>
      <c r="AQ8" s="100"/>
      <c r="AR8" s="100"/>
    </row>
    <row r="9" spans="1:43" s="101" customFormat="1" ht="18.75">
      <c r="A9" s="102">
        <f t="shared" si="1"/>
        <v>7</v>
      </c>
      <c r="B9" s="108">
        <v>300</v>
      </c>
      <c r="C9" s="109" t="s">
        <v>21</v>
      </c>
      <c r="D9" s="2" t="e">
        <f>SUM(#REF!)</f>
        <v>#REF!</v>
      </c>
      <c r="E9" s="2" t="e">
        <f>SUM(#REF!)</f>
        <v>#REF!</v>
      </c>
      <c r="F9" s="94"/>
      <c r="G9" s="95">
        <f>SUM(G11:G18)</f>
        <v>17600</v>
      </c>
      <c r="H9" s="95">
        <f>SUM(H11:H18)</f>
        <v>720300</v>
      </c>
      <c r="I9" s="34"/>
      <c r="J9" s="2">
        <f>SUM(J11:J18)</f>
        <v>1740000</v>
      </c>
      <c r="K9" s="2">
        <f>SUM(K11:K18)</f>
        <v>700000</v>
      </c>
      <c r="L9" s="95">
        <f>SUM(L10:L18)</f>
        <v>346997</v>
      </c>
      <c r="M9" s="2">
        <f>SUM(M10:M18)</f>
        <v>957285</v>
      </c>
      <c r="N9" s="2">
        <f>SUM(N11:N18)</f>
        <v>1675000</v>
      </c>
      <c r="O9" s="2">
        <f>SUM(O10:O18)</f>
        <v>4527346</v>
      </c>
      <c r="P9" s="2">
        <f>SUM(P10:P18)</f>
        <v>118117</v>
      </c>
      <c r="Q9" s="109">
        <f>SUM(Q10:Q18)</f>
        <v>0</v>
      </c>
      <c r="R9" s="257">
        <f>SUM(R10:R18)</f>
        <v>0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100"/>
      <c r="AP9" s="100"/>
      <c r="AQ9" s="100"/>
    </row>
    <row r="10" spans="1:43" s="101" customFormat="1" ht="18.75">
      <c r="A10" s="102">
        <f t="shared" si="1"/>
        <v>8</v>
      </c>
      <c r="B10" s="110">
        <v>321</v>
      </c>
      <c r="C10" s="111" t="s">
        <v>132</v>
      </c>
      <c r="D10" s="213"/>
      <c r="E10" s="212"/>
      <c r="F10" s="105"/>
      <c r="G10" s="214"/>
      <c r="H10" s="214"/>
      <c r="I10" s="105"/>
      <c r="J10" s="213"/>
      <c r="K10" s="213"/>
      <c r="L10" s="112">
        <v>9997</v>
      </c>
      <c r="M10" s="112"/>
      <c r="N10" s="213"/>
      <c r="O10" s="112"/>
      <c r="P10" s="112"/>
      <c r="Q10" s="111"/>
      <c r="R10" s="258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100"/>
      <c r="AP10" s="100"/>
      <c r="AQ10" s="100"/>
    </row>
    <row r="11" spans="1:43" s="101" customFormat="1" ht="18.75">
      <c r="A11" s="102">
        <f t="shared" si="1"/>
        <v>9</v>
      </c>
      <c r="B11" s="110">
        <v>322001</v>
      </c>
      <c r="C11" s="112" t="s">
        <v>115</v>
      </c>
      <c r="D11" s="112"/>
      <c r="E11" s="110"/>
      <c r="F11" s="105"/>
      <c r="G11" s="111"/>
      <c r="H11" s="111"/>
      <c r="I11" s="105"/>
      <c r="J11" s="25"/>
      <c r="K11" s="25"/>
      <c r="L11" s="25">
        <v>300000</v>
      </c>
      <c r="M11" s="25"/>
      <c r="N11" s="25">
        <v>0</v>
      </c>
      <c r="O11" s="25"/>
      <c r="P11" s="25">
        <v>118117</v>
      </c>
      <c r="Q11" s="107"/>
      <c r="R11" s="256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100"/>
      <c r="AP11" s="100"/>
      <c r="AQ11" s="100"/>
    </row>
    <row r="12" spans="1:43" s="101" customFormat="1" ht="18.75">
      <c r="A12" s="102">
        <f t="shared" si="1"/>
        <v>10</v>
      </c>
      <c r="B12" s="110">
        <v>322001</v>
      </c>
      <c r="C12" s="112" t="s">
        <v>120</v>
      </c>
      <c r="D12" s="112"/>
      <c r="E12" s="110"/>
      <c r="F12" s="105"/>
      <c r="G12" s="111"/>
      <c r="H12" s="111"/>
      <c r="I12" s="105"/>
      <c r="J12" s="25">
        <v>25000</v>
      </c>
      <c r="K12" s="25"/>
      <c r="L12" s="25">
        <v>0</v>
      </c>
      <c r="M12" s="171"/>
      <c r="N12" s="25">
        <v>25000</v>
      </c>
      <c r="O12" s="171"/>
      <c r="P12" s="171"/>
      <c r="Q12" s="206"/>
      <c r="R12" s="255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100"/>
      <c r="AP12" s="100"/>
      <c r="AQ12" s="100"/>
    </row>
    <row r="13" spans="1:43" s="101" customFormat="1" ht="18.75">
      <c r="A13" s="102">
        <f t="shared" si="1"/>
        <v>11</v>
      </c>
      <c r="B13" s="110">
        <v>322001</v>
      </c>
      <c r="C13" s="112" t="s">
        <v>126</v>
      </c>
      <c r="D13" s="112"/>
      <c r="E13" s="110"/>
      <c r="F13" s="105"/>
      <c r="G13" s="111"/>
      <c r="H13" s="111"/>
      <c r="I13" s="105"/>
      <c r="J13" s="25"/>
      <c r="K13" s="25"/>
      <c r="L13" s="25"/>
      <c r="M13" s="25">
        <v>27346</v>
      </c>
      <c r="N13" s="25"/>
      <c r="O13" s="25">
        <v>27346</v>
      </c>
      <c r="P13" s="25"/>
      <c r="Q13" s="107"/>
      <c r="R13" s="256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100"/>
      <c r="AP13" s="100"/>
      <c r="AQ13" s="100"/>
    </row>
    <row r="14" spans="1:43" s="101" customFormat="1" ht="18.75">
      <c r="A14" s="102">
        <f t="shared" si="1"/>
        <v>12</v>
      </c>
      <c r="B14" s="110">
        <v>322</v>
      </c>
      <c r="C14" s="112" t="s">
        <v>85</v>
      </c>
      <c r="D14" s="112"/>
      <c r="E14" s="110"/>
      <c r="F14" s="105"/>
      <c r="G14" s="111">
        <v>17600</v>
      </c>
      <c r="H14" s="111">
        <v>0</v>
      </c>
      <c r="I14" s="105"/>
      <c r="J14" s="25">
        <v>75000</v>
      </c>
      <c r="K14" s="25"/>
      <c r="L14" s="25"/>
      <c r="M14" s="25"/>
      <c r="N14" s="25">
        <v>10000</v>
      </c>
      <c r="O14" s="25"/>
      <c r="P14" s="25"/>
      <c r="Q14" s="107"/>
      <c r="R14" s="256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100"/>
      <c r="AP14" s="100"/>
      <c r="AQ14" s="100"/>
    </row>
    <row r="15" spans="1:43" s="101" customFormat="1" ht="18.75">
      <c r="A15" s="102">
        <f t="shared" si="1"/>
        <v>13</v>
      </c>
      <c r="B15" s="110">
        <v>322001</v>
      </c>
      <c r="C15" s="112" t="s">
        <v>125</v>
      </c>
      <c r="D15" s="112"/>
      <c r="E15" s="110"/>
      <c r="F15" s="105"/>
      <c r="G15" s="111"/>
      <c r="H15" s="111"/>
      <c r="I15" s="105"/>
      <c r="J15" s="25"/>
      <c r="K15" s="25"/>
      <c r="L15" s="25"/>
      <c r="M15" s="201">
        <v>929939</v>
      </c>
      <c r="N15" s="25"/>
      <c r="O15" s="201"/>
      <c r="P15" s="201"/>
      <c r="Q15" s="107"/>
      <c r="R15" s="256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100"/>
      <c r="AP15" s="100"/>
      <c r="AQ15" s="100"/>
    </row>
    <row r="16" spans="1:43" s="101" customFormat="1" ht="18.75">
      <c r="A16" s="102">
        <f>SUM(A15+1)</f>
        <v>14</v>
      </c>
      <c r="B16" s="110">
        <v>322001</v>
      </c>
      <c r="C16" s="112" t="s">
        <v>131</v>
      </c>
      <c r="D16" s="112"/>
      <c r="E16" s="110"/>
      <c r="F16" s="105"/>
      <c r="G16" s="111"/>
      <c r="H16" s="111"/>
      <c r="I16" s="105"/>
      <c r="J16" s="25"/>
      <c r="K16" s="25"/>
      <c r="L16" s="25">
        <v>37000</v>
      </c>
      <c r="M16" s="25"/>
      <c r="N16" s="25"/>
      <c r="O16" s="25"/>
      <c r="P16" s="25"/>
      <c r="Q16" s="107"/>
      <c r="R16" s="256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100"/>
      <c r="AP16" s="100"/>
      <c r="AQ16" s="100"/>
    </row>
    <row r="17" spans="1:43" s="101" customFormat="1" ht="18.75">
      <c r="A17" s="102">
        <f>SUM(A16+1)</f>
        <v>15</v>
      </c>
      <c r="B17" s="110">
        <v>322001</v>
      </c>
      <c r="C17" s="112" t="s">
        <v>146</v>
      </c>
      <c r="D17" s="112"/>
      <c r="E17" s="110"/>
      <c r="F17" s="105"/>
      <c r="G17" s="111"/>
      <c r="H17" s="111"/>
      <c r="I17" s="105"/>
      <c r="J17" s="25"/>
      <c r="K17" s="25"/>
      <c r="L17" s="25"/>
      <c r="M17" s="25"/>
      <c r="N17" s="25"/>
      <c r="O17" s="25">
        <v>3700000</v>
      </c>
      <c r="P17" s="25"/>
      <c r="Q17" s="107"/>
      <c r="R17" s="256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100"/>
      <c r="AP17" s="100"/>
      <c r="AQ17" s="100"/>
    </row>
    <row r="18" spans="1:43" s="101" customFormat="1" ht="18.75">
      <c r="A18" s="102">
        <f>SUM(A17+1)</f>
        <v>16</v>
      </c>
      <c r="B18" s="110">
        <v>322001</v>
      </c>
      <c r="C18" s="38" t="s">
        <v>127</v>
      </c>
      <c r="D18" s="112"/>
      <c r="E18" s="110"/>
      <c r="F18" s="105"/>
      <c r="G18" s="111"/>
      <c r="H18" s="111">
        <v>720300</v>
      </c>
      <c r="I18" s="105"/>
      <c r="J18" s="25">
        <v>1640000</v>
      </c>
      <c r="K18" s="25">
        <v>700000</v>
      </c>
      <c r="L18" s="25"/>
      <c r="M18" s="25"/>
      <c r="N18" s="25">
        <v>1640000</v>
      </c>
      <c r="O18" s="25">
        <v>800000</v>
      </c>
      <c r="P18" s="25"/>
      <c r="Q18" s="107"/>
      <c r="R18" s="256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100"/>
      <c r="AP18" s="100"/>
      <c r="AQ18" s="100"/>
    </row>
    <row r="19" spans="1:44" s="101" customFormat="1" ht="19.5" thickBot="1">
      <c r="A19" s="194"/>
      <c r="B19" s="156" t="s">
        <v>40</v>
      </c>
      <c r="C19" s="156"/>
      <c r="D19" s="144" t="e">
        <f>SUM(D3+D9)</f>
        <v>#REF!</v>
      </c>
      <c r="E19" s="156" t="e">
        <f>SUM(E3+E9)</f>
        <v>#REF!</v>
      </c>
      <c r="F19" s="157"/>
      <c r="G19" s="158">
        <f>SUM(G3+G9)</f>
        <v>120587</v>
      </c>
      <c r="H19" s="158">
        <f>SUM(H3+H9)</f>
        <v>813764</v>
      </c>
      <c r="I19" s="157"/>
      <c r="J19" s="202">
        <f aca="true" t="shared" si="2" ref="J19:R19">J3+J9</f>
        <v>1817707</v>
      </c>
      <c r="K19" s="144">
        <f t="shared" si="2"/>
        <v>1050383</v>
      </c>
      <c r="L19" s="144">
        <f t="shared" si="2"/>
        <v>467531</v>
      </c>
      <c r="M19" s="210">
        <f t="shared" si="2"/>
        <v>1767285</v>
      </c>
      <c r="N19" s="142">
        <f t="shared" si="2"/>
        <v>1775000</v>
      </c>
      <c r="O19" s="210">
        <f t="shared" si="2"/>
        <v>4697446</v>
      </c>
      <c r="P19" s="210">
        <f t="shared" si="2"/>
        <v>668117</v>
      </c>
      <c r="Q19" s="144">
        <f t="shared" si="2"/>
        <v>50000</v>
      </c>
      <c r="R19" s="259">
        <f t="shared" si="2"/>
        <v>50000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100"/>
      <c r="AQ19" s="100"/>
      <c r="AR19" s="100"/>
    </row>
    <row r="20" spans="1:41" s="100" customFormat="1" ht="18.75">
      <c r="A20" s="90"/>
      <c r="B20" s="90"/>
      <c r="C20" s="90"/>
      <c r="D20" s="90"/>
      <c r="E20" s="90"/>
      <c r="F20" s="90"/>
      <c r="G20" s="90"/>
      <c r="H20" s="90"/>
      <c r="I20" s="90"/>
      <c r="J20" s="114"/>
      <c r="K20" s="114"/>
      <c r="L20" s="49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51" customFormat="1" ht="15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1:41" s="51" customFormat="1" ht="15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1" s="51" customFormat="1" ht="15.75">
      <c r="A23" s="49"/>
      <c r="B23" s="49"/>
      <c r="C23" s="49" t="s">
        <v>49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1:41" s="51" customFormat="1" ht="15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1" ht="15.75">
      <c r="A25" s="27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4" ht="15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R26"/>
    </row>
    <row r="27" spans="1:44" ht="15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R27"/>
    </row>
    <row r="28" spans="1:44" ht="15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R28"/>
    </row>
    <row r="29" spans="1:44" ht="15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R29"/>
    </row>
    <row r="30" spans="1:44" ht="15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R30"/>
    </row>
    <row r="31" spans="1:44" ht="15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R31"/>
    </row>
    <row r="32" spans="1:44" ht="15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R32"/>
    </row>
    <row r="33" spans="1:44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R33"/>
    </row>
    <row r="34" spans="1:44" ht="15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R34"/>
    </row>
    <row r="35" spans="1:41" ht="15.75">
      <c r="A35" s="2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</row>
    <row r="36" spans="1:41" ht="15.75">
      <c r="A36" s="2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41" ht="15.75">
      <c r="A37" s="27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</row>
    <row r="38" spans="1:41" ht="15.75">
      <c r="A38" s="2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</row>
    <row r="39" spans="1:41" ht="15.75">
      <c r="A39" s="2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</row>
    <row r="40" spans="1:41" ht="15.75">
      <c r="A40" s="27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</row>
    <row r="41" spans="1:41" ht="15.75">
      <c r="A41" s="27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ht="15.75">
      <c r="A42" s="27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</row>
    <row r="43" spans="1:41" ht="15.75">
      <c r="A43" s="27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</row>
    <row r="44" spans="1:41" ht="15.75">
      <c r="A44" s="27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1" ht="15.75">
      <c r="A45" s="27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ht="15.75">
      <c r="A46" s="27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1" ht="15.75">
      <c r="A47" s="27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ht="15.75">
      <c r="A48" s="27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  <row r="49" spans="1:41" ht="15.75">
      <c r="A49" s="27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</row>
    <row r="50" spans="1:41" ht="15.75">
      <c r="A50" s="27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</row>
    <row r="51" spans="1:41" ht="15.75">
      <c r="A51" s="2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</row>
    <row r="52" spans="2:41" ht="15.7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</row>
    <row r="53" spans="2:41" ht="15.7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</row>
    <row r="54" spans="2:41" ht="15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</row>
    <row r="55" spans="2:41" ht="15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</row>
    <row r="56" spans="2:41" ht="15.7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</row>
    <row r="57" spans="2:41" ht="15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2:41" ht="15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</row>
    <row r="59" spans="2:41" ht="15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</row>
    <row r="60" spans="2:41" ht="15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</row>
    <row r="61" spans="2:41" ht="15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</row>
    <row r="62" spans="2:41" ht="15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</row>
    <row r="63" spans="2:41" ht="15.7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</row>
    <row r="64" spans="2:41" ht="15.7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</row>
    <row r="65" spans="2:41" ht="15.7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</row>
    <row r="66" spans="2:41" ht="15.7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</row>
    <row r="67" spans="2:41" ht="15.75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</row>
    <row r="68" spans="2:41" ht="15.7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</row>
    <row r="69" spans="2:41" ht="15.7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</row>
    <row r="70" spans="2:41" ht="15.7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</row>
    <row r="71" spans="2:41" ht="15.7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</row>
    <row r="72" spans="2:41" ht="15.7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</row>
    <row r="73" spans="2:41" ht="15.7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</row>
    <row r="74" spans="2:41" ht="15.7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</row>
    <row r="75" spans="2:41" ht="15.7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</row>
    <row r="76" spans="2:41" ht="15.7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</row>
    <row r="77" spans="2:41" ht="15.7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</row>
    <row r="78" spans="2:41" ht="15.7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</row>
    <row r="79" spans="2:41" ht="15.7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</row>
    <row r="80" spans="2:41" ht="15.7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</row>
    <row r="81" spans="2:41" ht="15.75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</row>
    <row r="82" spans="2:41" ht="15.7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2:41" ht="15.7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</row>
    <row r="84" spans="2:41" ht="15.7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</row>
    <row r="85" spans="2:41" ht="15.7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</row>
    <row r="86" spans="2:41" ht="15.7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</row>
    <row r="87" spans="2:41" ht="15.7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</row>
    <row r="88" spans="2:41" ht="15.7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</row>
    <row r="89" spans="2:41" ht="15.7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</row>
    <row r="90" spans="2:41" ht="15.75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</row>
    <row r="91" spans="2:41" ht="15.7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</row>
    <row r="92" spans="2:41" ht="15.7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</row>
    <row r="93" spans="2:41" ht="15.75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</row>
    <row r="94" spans="2:41" ht="15.75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</row>
    <row r="95" spans="2:41" ht="15.75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</row>
    <row r="96" spans="2:41" ht="15.7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</row>
    <row r="97" spans="2:41" ht="15.7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</row>
    <row r="98" spans="2:41" ht="15.75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</row>
    <row r="99" spans="2:41" ht="15.7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</row>
    <row r="100" spans="2:41" ht="15.7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</row>
    <row r="101" spans="2:41" ht="15.7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</row>
    <row r="102" spans="2:41" ht="15.7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</row>
    <row r="103" spans="2:41" ht="15.7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</row>
    <row r="104" spans="2:41" ht="15.75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</row>
    <row r="105" spans="2:41" ht="15.7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</row>
    <row r="106" spans="2:41" ht="15.75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</row>
    <row r="107" spans="2:41" ht="15.75">
      <c r="B107" s="49"/>
      <c r="C107" s="49"/>
      <c r="D107" s="49"/>
      <c r="E107" s="49"/>
      <c r="F107" s="49"/>
      <c r="G107" s="47"/>
      <c r="H107" s="49"/>
      <c r="I107" s="49"/>
      <c r="J107" s="49"/>
      <c r="K107" s="49"/>
      <c r="L107" s="47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</row>
    <row r="108" spans="2:41" ht="15.7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9"/>
      <c r="N108" s="47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</row>
    <row r="109" spans="2:41" ht="15.7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9"/>
      <c r="N109" s="47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</row>
    <row r="110" spans="2:41" ht="15.7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9"/>
      <c r="N110" s="47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</row>
    <row r="111" spans="2:41" ht="15.7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9"/>
      <c r="N111" s="47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</row>
    <row r="112" spans="2:41" ht="15.7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9"/>
      <c r="N112" s="47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</row>
    <row r="113" spans="2:41" ht="15.7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9"/>
      <c r="N113" s="47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</row>
    <row r="114" spans="2:41" ht="15.7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9"/>
      <c r="N114" s="47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</row>
    <row r="115" spans="2:41" ht="15.7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9"/>
      <c r="N115" s="47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</row>
    <row r="116" spans="2:41" ht="15.7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9"/>
      <c r="N116" s="47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</row>
    <row r="117" spans="2:41" ht="15.7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9"/>
      <c r="N117" s="47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</row>
    <row r="118" spans="2:41" ht="15.7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9"/>
      <c r="N118" s="47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</row>
    <row r="119" spans="2:41" ht="15.7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9"/>
      <c r="N119" s="47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</row>
    <row r="120" spans="2:41" ht="15.7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9"/>
      <c r="N120" s="47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</row>
    <row r="121" spans="2:41" ht="15.7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9"/>
      <c r="N121" s="47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</row>
    <row r="122" spans="2:41" ht="15.7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9"/>
      <c r="N122" s="47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</row>
    <row r="123" spans="2:41" ht="15.7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9"/>
      <c r="N123" s="47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</row>
    <row r="124" spans="2:41" ht="15.7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9"/>
      <c r="N124" s="47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</row>
    <row r="125" spans="2:41" ht="15.7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9"/>
      <c r="N125" s="47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</row>
    <row r="126" spans="2:41" ht="15.7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9"/>
      <c r="N126" s="47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</row>
    <row r="127" spans="2:41" ht="15.7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9"/>
      <c r="N127" s="47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</row>
    <row r="128" spans="2:41" ht="15.7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9"/>
      <c r="N128" s="47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</row>
    <row r="129" spans="2:41" ht="15.7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9"/>
      <c r="N129" s="47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</row>
    <row r="130" spans="2:41" ht="15.7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9"/>
      <c r="N130" s="47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</row>
    <row r="131" spans="2:41" ht="15.7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9"/>
      <c r="N131" s="47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</row>
    <row r="132" spans="2:41" ht="15.7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9"/>
      <c r="N132" s="47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</row>
    <row r="133" spans="2:41" ht="15.75">
      <c r="B133" s="47"/>
      <c r="C133" s="47"/>
      <c r="D133" s="47"/>
      <c r="E133" s="47"/>
      <c r="F133" s="47"/>
      <c r="G133" s="29"/>
      <c r="H133" s="47"/>
      <c r="I133" s="47"/>
      <c r="J133" s="47"/>
      <c r="K133" s="47"/>
      <c r="L133" s="29"/>
      <c r="M133" s="49"/>
      <c r="N133" s="47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</row>
    <row r="134" spans="2:41" ht="15.75">
      <c r="B134" s="29"/>
      <c r="C134" s="29"/>
      <c r="D134" s="29"/>
      <c r="E134" s="29"/>
      <c r="F134" s="29"/>
      <c r="H134" s="29"/>
      <c r="I134" s="29"/>
      <c r="J134" s="29"/>
      <c r="K134" s="29"/>
      <c r="M134" s="49"/>
      <c r="N134" s="27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</row>
    <row r="135" spans="13:41" ht="15.75">
      <c r="M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</row>
    <row r="136" spans="13:41" ht="15.75">
      <c r="M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</row>
    <row r="137" spans="13:41" ht="15.75">
      <c r="M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</row>
    <row r="138" spans="13:41" ht="15.75">
      <c r="M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</row>
    <row r="139" spans="13:41" ht="15.75">
      <c r="M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</row>
    <row r="140" spans="13:41" ht="15.75">
      <c r="M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</row>
    <row r="141" spans="13:41" ht="15.75">
      <c r="M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</row>
    <row r="142" spans="13:41" ht="15.75">
      <c r="M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</row>
    <row r="143" spans="13:41" ht="15.75">
      <c r="M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</row>
    <row r="144" spans="13:41" ht="15.75">
      <c r="M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</row>
    <row r="145" spans="13:41" ht="15.75">
      <c r="M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</row>
    <row r="146" spans="13:41" ht="15.75">
      <c r="M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</row>
    <row r="147" spans="13:41" ht="15.75">
      <c r="M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</row>
    <row r="148" spans="13:41" ht="15.75">
      <c r="M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</row>
    <row r="149" spans="13:39" ht="15.75">
      <c r="M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53"/>
    </row>
    <row r="150" spans="13:39" ht="15.75">
      <c r="M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53"/>
    </row>
    <row r="151" spans="13:39" ht="15.75">
      <c r="M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53"/>
    </row>
    <row r="152" spans="13:39" ht="15.75">
      <c r="M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53"/>
    </row>
    <row r="153" spans="13:39" ht="15.75">
      <c r="M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53"/>
    </row>
    <row r="154" spans="13:39" ht="15.75">
      <c r="M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53"/>
    </row>
    <row r="155" spans="13:39" ht="15.75">
      <c r="M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53"/>
    </row>
    <row r="156" spans="13:39" ht="15.75">
      <c r="M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53"/>
    </row>
    <row r="157" spans="13:39" ht="15.75">
      <c r="M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53"/>
    </row>
    <row r="158" spans="13:39" ht="15.75">
      <c r="M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53"/>
    </row>
    <row r="159" spans="13:39" ht="15.75">
      <c r="M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53"/>
    </row>
    <row r="160" spans="13:39" ht="15.75">
      <c r="M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53"/>
    </row>
    <row r="161" spans="13:39" ht="15.75">
      <c r="M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53"/>
    </row>
    <row r="162" spans="13:39" ht="15.75">
      <c r="M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53"/>
    </row>
    <row r="163" spans="13:39" ht="15.75">
      <c r="M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53"/>
    </row>
    <row r="164" spans="13:39" ht="15.75">
      <c r="M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53"/>
    </row>
    <row r="165" spans="13:39" ht="15.75">
      <c r="M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53"/>
    </row>
    <row r="166" spans="13:39" ht="15.75">
      <c r="M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53"/>
    </row>
    <row r="167" spans="13:39" ht="15.75">
      <c r="M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53"/>
    </row>
    <row r="168" spans="13:39" ht="15.75">
      <c r="M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53"/>
    </row>
    <row r="169" spans="13:39" ht="15.75">
      <c r="M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53"/>
    </row>
    <row r="170" spans="13:39" ht="15.75">
      <c r="M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53"/>
    </row>
    <row r="171" spans="13:39" ht="15.75">
      <c r="M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53"/>
    </row>
    <row r="172" spans="13:39" ht="15.75">
      <c r="M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53"/>
    </row>
    <row r="173" spans="13:39" ht="15.75">
      <c r="M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53"/>
    </row>
    <row r="174" spans="13:39" ht="15.75">
      <c r="M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53"/>
    </row>
    <row r="175" spans="13:39" ht="15.75">
      <c r="M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53"/>
    </row>
    <row r="176" spans="13:39" ht="15.75">
      <c r="M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53"/>
    </row>
    <row r="177" spans="13:39" ht="15.75">
      <c r="M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53"/>
    </row>
    <row r="178" spans="13:39" ht="15.75">
      <c r="M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53"/>
    </row>
    <row r="179" spans="13:39" ht="15.75">
      <c r="M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53"/>
    </row>
    <row r="180" spans="13:39" ht="15.75">
      <c r="M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53"/>
    </row>
    <row r="181" spans="13:39" ht="15.75">
      <c r="M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53"/>
    </row>
    <row r="182" spans="13:39" ht="15.75">
      <c r="M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53"/>
    </row>
    <row r="183" spans="13:39" ht="15.75">
      <c r="M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53"/>
    </row>
    <row r="184" spans="13:39" ht="15.75">
      <c r="M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53"/>
    </row>
    <row r="185" spans="13:38" ht="15.75">
      <c r="M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43"/>
  <sheetViews>
    <sheetView zoomScale="75" zoomScaleNormal="75" zoomScaleSheetLayoutView="100" zoomScalePageLayoutView="0" workbookViewId="0" topLeftCell="A1">
      <selection activeCell="C20" sqref="C20"/>
    </sheetView>
  </sheetViews>
  <sheetFormatPr defaultColWidth="10.296875" defaultRowHeight="15"/>
  <cols>
    <col min="1" max="1" width="7.3984375" style="0" customWidth="1"/>
    <col min="2" max="2" width="12.19921875" style="0" customWidth="1"/>
    <col min="3" max="3" width="40.5" style="0" customWidth="1"/>
    <col min="4" max="4" width="17.3984375" style="0" hidden="1" customWidth="1"/>
    <col min="5" max="5" width="13.59765625" style="0" hidden="1" customWidth="1"/>
    <col min="6" max="6" width="14.5" style="0" hidden="1" customWidth="1"/>
    <col min="7" max="7" width="16.69921875" style="0" hidden="1" customWidth="1"/>
    <col min="8" max="8" width="10.19921875" style="0" hidden="1" customWidth="1"/>
    <col min="9" max="9" width="0.1015625" style="0" hidden="1" customWidth="1"/>
    <col min="10" max="10" width="15.69921875" style="0" customWidth="1"/>
    <col min="11" max="11" width="0.1015625" style="0" hidden="1" customWidth="1"/>
    <col min="12" max="12" width="17.19921875" style="0" customWidth="1"/>
    <col min="13" max="13" width="18.09765625" style="0" customWidth="1"/>
    <col min="14" max="14" width="0.1015625" style="0" hidden="1" customWidth="1"/>
    <col min="15" max="15" width="17.19921875" style="0" customWidth="1"/>
    <col min="16" max="16" width="17.5" style="51" customWidth="1"/>
    <col min="17" max="17" width="16.3984375" style="51" customWidth="1"/>
    <col min="18" max="18" width="11.59765625" style="51" customWidth="1"/>
    <col min="19" max="34" width="10.19921875" style="51" customWidth="1"/>
    <col min="35" max="16384" width="10.19921875" style="0" customWidth="1"/>
  </cols>
  <sheetData>
    <row r="1" spans="3:43" s="134" customFormat="1" ht="19.5" thickBot="1">
      <c r="C1" s="134" t="s">
        <v>82</v>
      </c>
      <c r="L1" s="31"/>
      <c r="M1" s="31"/>
      <c r="N1" s="31"/>
      <c r="O1" s="31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1:44" s="101" customFormat="1" ht="56.25">
      <c r="A2" s="161" t="s">
        <v>74</v>
      </c>
      <c r="B2" s="162" t="s">
        <v>58</v>
      </c>
      <c r="C2" s="163" t="s">
        <v>59</v>
      </c>
      <c r="D2" s="163" t="s">
        <v>80</v>
      </c>
      <c r="E2" s="164" t="s">
        <v>67</v>
      </c>
      <c r="F2" s="165" t="s">
        <v>91</v>
      </c>
      <c r="G2" s="165" t="s">
        <v>93</v>
      </c>
      <c r="H2" s="166">
        <v>2009</v>
      </c>
      <c r="I2" s="166"/>
      <c r="J2" s="146" t="s">
        <v>107</v>
      </c>
      <c r="K2" s="146" t="s">
        <v>100</v>
      </c>
      <c r="L2" s="146" t="s">
        <v>138</v>
      </c>
      <c r="M2" s="215" t="s">
        <v>140</v>
      </c>
      <c r="N2" s="146" t="s">
        <v>122</v>
      </c>
      <c r="O2" s="215" t="s">
        <v>141</v>
      </c>
      <c r="P2" s="208" t="s">
        <v>134</v>
      </c>
      <c r="Q2" s="146" t="s">
        <v>135</v>
      </c>
      <c r="R2" s="146" t="s">
        <v>142</v>
      </c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137"/>
      <c r="AJ2" s="137"/>
      <c r="AK2" s="137"/>
      <c r="AL2" s="137"/>
      <c r="AM2" s="137"/>
      <c r="AN2" s="137"/>
      <c r="AO2" s="137"/>
      <c r="AP2" s="137"/>
      <c r="AQ2" s="137"/>
      <c r="AR2" s="11"/>
    </row>
    <row r="3" spans="1:44" s="101" customFormat="1" ht="18.75">
      <c r="A3" s="93">
        <v>1</v>
      </c>
      <c r="B3" s="132">
        <v>411</v>
      </c>
      <c r="C3" s="12" t="s">
        <v>83</v>
      </c>
      <c r="D3" s="9"/>
      <c r="E3" s="65"/>
      <c r="F3" s="65">
        <v>1766</v>
      </c>
      <c r="G3" s="65">
        <v>3318</v>
      </c>
      <c r="H3" s="132"/>
      <c r="I3" s="132"/>
      <c r="J3" s="65">
        <v>5625</v>
      </c>
      <c r="K3" s="65">
        <v>3000</v>
      </c>
      <c r="L3" s="65">
        <v>5145</v>
      </c>
      <c r="M3" s="65">
        <v>6000</v>
      </c>
      <c r="N3" s="65">
        <v>6000</v>
      </c>
      <c r="O3" s="65">
        <v>6000</v>
      </c>
      <c r="P3" s="65">
        <v>6000</v>
      </c>
      <c r="Q3" s="65">
        <v>6000</v>
      </c>
      <c r="R3" s="65">
        <v>6000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137"/>
      <c r="AJ3" s="137"/>
      <c r="AK3" s="137"/>
      <c r="AL3" s="137"/>
      <c r="AM3" s="137"/>
      <c r="AN3" s="137"/>
      <c r="AO3" s="137"/>
      <c r="AP3" s="137"/>
      <c r="AQ3" s="137"/>
      <c r="AR3" s="132"/>
    </row>
    <row r="4" spans="1:44" s="101" customFormat="1" ht="18.75">
      <c r="A4" s="102">
        <f aca="true" t="shared" si="0" ref="A4:A10">SUM(A3+1)</f>
        <v>2</v>
      </c>
      <c r="B4" s="15">
        <v>453</v>
      </c>
      <c r="C4" s="14" t="s">
        <v>92</v>
      </c>
      <c r="D4" s="17"/>
      <c r="E4" s="66"/>
      <c r="F4" s="66">
        <v>218322</v>
      </c>
      <c r="G4" s="66">
        <v>284387</v>
      </c>
      <c r="H4" s="15"/>
      <c r="I4" s="15"/>
      <c r="J4" s="66">
        <v>755360</v>
      </c>
      <c r="K4" s="66">
        <v>206743</v>
      </c>
      <c r="L4" s="66">
        <v>1762315</v>
      </c>
      <c r="M4" s="66">
        <v>136654</v>
      </c>
      <c r="N4" s="66">
        <v>908000</v>
      </c>
      <c r="O4" s="240">
        <v>150000</v>
      </c>
      <c r="P4" s="240">
        <v>3749810</v>
      </c>
      <c r="Q4" s="66">
        <v>1470000</v>
      </c>
      <c r="R4" s="66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137"/>
      <c r="AJ4" s="137"/>
      <c r="AK4" s="137"/>
      <c r="AL4" s="137"/>
      <c r="AM4" s="137"/>
      <c r="AN4" s="137"/>
      <c r="AO4" s="137"/>
      <c r="AP4" s="137"/>
      <c r="AQ4" s="137"/>
      <c r="AR4" s="132"/>
    </row>
    <row r="5" spans="1:44" s="101" customFormat="1" ht="18.75">
      <c r="A5" s="102">
        <f t="shared" si="0"/>
        <v>3</v>
      </c>
      <c r="B5" s="82">
        <v>454</v>
      </c>
      <c r="C5" s="14" t="s">
        <v>88</v>
      </c>
      <c r="D5" s="17"/>
      <c r="E5" s="66"/>
      <c r="F5" s="66"/>
      <c r="G5" s="66">
        <v>75787</v>
      </c>
      <c r="H5" s="15"/>
      <c r="I5" s="15"/>
      <c r="J5" s="66">
        <v>356696</v>
      </c>
      <c r="K5" s="66">
        <v>238366</v>
      </c>
      <c r="L5" s="66">
        <v>250602</v>
      </c>
      <c r="M5" s="66">
        <v>49000</v>
      </c>
      <c r="N5" s="66">
        <v>469000</v>
      </c>
      <c r="O5" s="240">
        <v>49000</v>
      </c>
      <c r="P5" s="244"/>
      <c r="Q5" s="66"/>
      <c r="R5" s="66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137"/>
      <c r="AJ5" s="137"/>
      <c r="AK5" s="137"/>
      <c r="AL5" s="137"/>
      <c r="AM5" s="137"/>
      <c r="AN5" s="137"/>
      <c r="AO5" s="137"/>
      <c r="AP5" s="137"/>
      <c r="AQ5" s="137"/>
      <c r="AR5" s="132"/>
    </row>
    <row r="6" spans="1:44" s="101" customFormat="1" ht="18.75">
      <c r="A6" s="102">
        <f t="shared" si="0"/>
        <v>4</v>
      </c>
      <c r="B6" s="82">
        <v>454</v>
      </c>
      <c r="C6" s="14" t="s">
        <v>117</v>
      </c>
      <c r="D6" s="17"/>
      <c r="E6" s="66"/>
      <c r="F6" s="66"/>
      <c r="G6" s="66"/>
      <c r="H6" s="15"/>
      <c r="I6" s="15"/>
      <c r="J6" s="66">
        <v>7000</v>
      </c>
      <c r="K6" s="66"/>
      <c r="L6" s="66">
        <v>7000</v>
      </c>
      <c r="M6" s="66"/>
      <c r="N6" s="66">
        <v>7000</v>
      </c>
      <c r="O6" s="243">
        <v>10000</v>
      </c>
      <c r="P6" s="66"/>
      <c r="Q6" s="66"/>
      <c r="R6" s="66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137"/>
      <c r="AJ6" s="137"/>
      <c r="AK6" s="137"/>
      <c r="AL6" s="137"/>
      <c r="AM6" s="137"/>
      <c r="AN6" s="137"/>
      <c r="AO6" s="137"/>
      <c r="AP6" s="137"/>
      <c r="AQ6" s="137"/>
      <c r="AR6" s="132"/>
    </row>
    <row r="7" spans="1:44" s="101" customFormat="1" ht="18.75">
      <c r="A7" s="102">
        <f t="shared" si="0"/>
        <v>5</v>
      </c>
      <c r="B7" s="82">
        <v>456</v>
      </c>
      <c r="C7" s="14" t="s">
        <v>99</v>
      </c>
      <c r="D7" s="17"/>
      <c r="E7" s="66"/>
      <c r="F7" s="66"/>
      <c r="G7" s="66"/>
      <c r="H7" s="15"/>
      <c r="I7" s="15"/>
      <c r="J7" s="66">
        <v>21873</v>
      </c>
      <c r="K7" s="66"/>
      <c r="L7" s="66">
        <v>42245</v>
      </c>
      <c r="M7" s="66"/>
      <c r="N7" s="66"/>
      <c r="O7" s="66">
        <v>50000</v>
      </c>
      <c r="P7" s="66"/>
      <c r="Q7" s="66"/>
      <c r="R7" s="66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137"/>
      <c r="AJ7" s="137"/>
      <c r="AK7" s="137"/>
      <c r="AL7" s="137"/>
      <c r="AM7" s="137"/>
      <c r="AN7" s="137"/>
      <c r="AO7" s="137"/>
      <c r="AP7" s="137"/>
      <c r="AQ7" s="137"/>
      <c r="AR7" s="132"/>
    </row>
    <row r="8" spans="1:43" s="132" customFormat="1" ht="19.5">
      <c r="A8" s="102">
        <f t="shared" si="0"/>
        <v>6</v>
      </c>
      <c r="B8" s="138">
        <v>500</v>
      </c>
      <c r="C8" s="139" t="s">
        <v>75</v>
      </c>
      <c r="D8" s="140">
        <f>SUM(D9:D9)</f>
        <v>1170000</v>
      </c>
      <c r="E8" s="138">
        <v>1044486</v>
      </c>
      <c r="F8" s="138">
        <f>SUM(F9:F9)</f>
        <v>0</v>
      </c>
      <c r="G8" s="138">
        <f>SUM(G9:G9)</f>
        <v>1144800</v>
      </c>
      <c r="J8" s="138">
        <f aca="true" t="shared" si="1" ref="J8:R8">SUM(J9:J9)</f>
        <v>172591</v>
      </c>
      <c r="K8" s="138">
        <f t="shared" si="1"/>
        <v>1219400</v>
      </c>
      <c r="L8" s="138">
        <f t="shared" si="1"/>
        <v>377409</v>
      </c>
      <c r="M8" s="138">
        <f t="shared" si="1"/>
        <v>0</v>
      </c>
      <c r="N8" s="138">
        <f t="shared" si="1"/>
        <v>300000</v>
      </c>
      <c r="O8" s="138"/>
      <c r="P8" s="138">
        <f t="shared" si="1"/>
        <v>0</v>
      </c>
      <c r="Q8" s="138">
        <f t="shared" si="1"/>
        <v>0</v>
      </c>
      <c r="R8" s="138">
        <f t="shared" si="1"/>
        <v>0</v>
      </c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137"/>
      <c r="AJ8" s="137"/>
      <c r="AK8" s="137"/>
      <c r="AL8" s="137"/>
      <c r="AM8" s="137"/>
      <c r="AN8" s="137"/>
      <c r="AO8" s="137"/>
      <c r="AP8" s="137"/>
      <c r="AQ8" s="137"/>
    </row>
    <row r="9" spans="1:43" s="132" customFormat="1" ht="18.75">
      <c r="A9" s="102">
        <f t="shared" si="0"/>
        <v>7</v>
      </c>
      <c r="B9" s="66">
        <v>513</v>
      </c>
      <c r="C9" s="16" t="s">
        <v>114</v>
      </c>
      <c r="D9" s="14">
        <v>1170000</v>
      </c>
      <c r="E9" s="66">
        <v>850310</v>
      </c>
      <c r="F9" s="66">
        <v>0</v>
      </c>
      <c r="G9" s="66">
        <v>1144800</v>
      </c>
      <c r="H9" s="15"/>
      <c r="I9" s="15"/>
      <c r="J9" s="66">
        <v>172591</v>
      </c>
      <c r="K9" s="66">
        <v>1219400</v>
      </c>
      <c r="L9" s="66">
        <v>377409</v>
      </c>
      <c r="M9" s="66"/>
      <c r="N9" s="66">
        <v>300000</v>
      </c>
      <c r="O9" s="66"/>
      <c r="P9" s="66">
        <v>0</v>
      </c>
      <c r="Q9" s="66"/>
      <c r="R9" s="66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137"/>
      <c r="AJ9" s="137"/>
      <c r="AK9" s="137"/>
      <c r="AL9" s="137"/>
      <c r="AM9" s="137"/>
      <c r="AN9" s="137"/>
      <c r="AO9" s="137"/>
      <c r="AP9" s="137"/>
      <c r="AQ9" s="137"/>
    </row>
    <row r="10" spans="1:43" s="132" customFormat="1" ht="18.75">
      <c r="A10" s="102">
        <f t="shared" si="0"/>
        <v>8</v>
      </c>
      <c r="B10" s="14">
        <v>514</v>
      </c>
      <c r="C10" s="15" t="s">
        <v>113</v>
      </c>
      <c r="D10" s="14"/>
      <c r="E10" s="66"/>
      <c r="F10" s="66"/>
      <c r="G10" s="66"/>
      <c r="H10" s="15"/>
      <c r="I10" s="15"/>
      <c r="J10" s="66"/>
      <c r="K10" s="66"/>
      <c r="L10" s="66"/>
      <c r="M10" s="66"/>
      <c r="N10" s="66"/>
      <c r="O10" s="69"/>
      <c r="P10" s="69"/>
      <c r="Q10" s="69"/>
      <c r="R10" s="69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137"/>
      <c r="AJ10" s="137"/>
      <c r="AK10" s="137"/>
      <c r="AL10" s="137"/>
      <c r="AM10" s="137"/>
      <c r="AN10" s="137"/>
      <c r="AO10" s="137"/>
      <c r="AP10" s="137"/>
      <c r="AQ10" s="137"/>
    </row>
    <row r="11" spans="1:43" s="113" customFormat="1" ht="19.5" thickBot="1">
      <c r="A11" s="167"/>
      <c r="B11" s="158" t="s">
        <v>60</v>
      </c>
      <c r="C11" s="156"/>
      <c r="D11" s="158" t="e">
        <f>SUM(#REF!+D8)</f>
        <v>#REF!</v>
      </c>
      <c r="E11" s="144">
        <f>SUM(E9:E9)</f>
        <v>850310</v>
      </c>
      <c r="F11" s="144">
        <f>SUM(F3:F8)</f>
        <v>220088</v>
      </c>
      <c r="G11" s="144">
        <f>SUM(G3:G8)</f>
        <v>1508292</v>
      </c>
      <c r="H11" s="156"/>
      <c r="I11" s="156"/>
      <c r="J11" s="144">
        <f>SUM(J3:J8)</f>
        <v>1319145</v>
      </c>
      <c r="K11" s="144">
        <f>SUM(K3:K8)</f>
        <v>1667509</v>
      </c>
      <c r="L11" s="144">
        <f>SUM(L3:L8)</f>
        <v>2444716</v>
      </c>
      <c r="M11" s="144">
        <f aca="true" t="shared" si="2" ref="M11:R11">SUM(M3:M8)</f>
        <v>191654</v>
      </c>
      <c r="N11" s="142">
        <f t="shared" si="2"/>
        <v>1690000</v>
      </c>
      <c r="O11" s="144">
        <f t="shared" si="2"/>
        <v>265000</v>
      </c>
      <c r="P11" s="211">
        <f t="shared" si="2"/>
        <v>3755810</v>
      </c>
      <c r="Q11" s="144">
        <f t="shared" si="2"/>
        <v>1476000</v>
      </c>
      <c r="R11" s="144">
        <f t="shared" si="2"/>
        <v>6000</v>
      </c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36"/>
      <c r="AK11" s="136"/>
      <c r="AL11" s="136"/>
      <c r="AM11" s="136"/>
      <c r="AN11" s="136"/>
      <c r="AO11" s="136"/>
      <c r="AP11" s="136"/>
      <c r="AQ11" s="136"/>
    </row>
    <row r="12" spans="13:43" s="50" customFormat="1" ht="15.75"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</row>
    <row r="13" s="49" customFormat="1" ht="15.75"/>
    <row r="14" s="49" customFormat="1" ht="15.75"/>
    <row r="15" s="49" customFormat="1" ht="15.75"/>
    <row r="16" s="49" customFormat="1" ht="15.75"/>
    <row r="17" s="49" customFormat="1" ht="15.75"/>
    <row r="18" s="49" customFormat="1" ht="15.75"/>
    <row r="19" s="49" customFormat="1" ht="15.75"/>
    <row r="20" s="49" customFormat="1" ht="15.75"/>
    <row r="21" s="49" customFormat="1" ht="15.75"/>
    <row r="22" s="49" customFormat="1" ht="15.75"/>
    <row r="23" s="49" customFormat="1" ht="15.75"/>
    <row r="24" s="49" customFormat="1" ht="15.75"/>
    <row r="25" s="49" customFormat="1" ht="15.75"/>
    <row r="26" s="49" customFormat="1" ht="15.75"/>
    <row r="27" s="49" customFormat="1" ht="15.75"/>
    <row r="28" s="49" customFormat="1" ht="15.75"/>
    <row r="29" s="49" customFormat="1" ht="15.75"/>
    <row r="30" s="49" customFormat="1" ht="15.75"/>
    <row r="31" s="49" customFormat="1" ht="15.75"/>
    <row r="32" s="49" customFormat="1" ht="15.75"/>
    <row r="33" s="49" customFormat="1" ht="15.75"/>
    <row r="34" s="49" customFormat="1" ht="15.75"/>
    <row r="35" s="49" customFormat="1" ht="15.75"/>
    <row r="36" s="49" customFormat="1" ht="15.75"/>
    <row r="37" s="49" customFormat="1" ht="15.75"/>
    <row r="38" s="49" customFormat="1" ht="15.75"/>
    <row r="39" s="49" customFormat="1" ht="15.75"/>
    <row r="40" s="49" customFormat="1" ht="15.75"/>
    <row r="41" s="49" customFormat="1" ht="15.75"/>
    <row r="42" s="49" customFormat="1" ht="15.75"/>
    <row r="43" s="49" customFormat="1" ht="15.75"/>
    <row r="44" s="49" customFormat="1" ht="15.75"/>
    <row r="45" s="49" customFormat="1" ht="15.75"/>
    <row r="46" s="49" customFormat="1" ht="15.75"/>
    <row r="47" s="49" customFormat="1" ht="15.75"/>
    <row r="48" s="49" customFormat="1" ht="15.75"/>
    <row r="49" s="49" customFormat="1" ht="15.75"/>
    <row r="50" s="49" customFormat="1" ht="15.75"/>
    <row r="51" s="49" customFormat="1" ht="15.75"/>
    <row r="52" s="49" customFormat="1" ht="15.75"/>
    <row r="53" s="49" customFormat="1" ht="15.75"/>
    <row r="54" s="49" customFormat="1" ht="15.75"/>
    <row r="55" s="49" customFormat="1" ht="15.75"/>
    <row r="56" s="49" customFormat="1" ht="15.75"/>
    <row r="57" s="49" customFormat="1" ht="15.75"/>
    <row r="58" s="49" customFormat="1" ht="15.75"/>
    <row r="59" s="49" customFormat="1" ht="15.75"/>
    <row r="60" s="49" customFormat="1" ht="15.75"/>
    <row r="61" s="49" customFormat="1" ht="15.75"/>
    <row r="62" s="49" customFormat="1" ht="15.75"/>
    <row r="63" s="49" customFormat="1" ht="15.75"/>
    <row r="64" s="49" customFormat="1" ht="15.75"/>
    <row r="65" s="49" customFormat="1" ht="15.75"/>
    <row r="66" s="49" customFormat="1" ht="15.75"/>
    <row r="67" s="49" customFormat="1" ht="15.75"/>
    <row r="68" s="49" customFormat="1" ht="15.75"/>
    <row r="69" s="49" customFormat="1" ht="15.75"/>
    <row r="70" s="49" customFormat="1" ht="15.75"/>
    <row r="71" s="49" customFormat="1" ht="15.75"/>
    <row r="72" s="49" customFormat="1" ht="15.75"/>
    <row r="73" s="49" customFormat="1" ht="15.75"/>
    <row r="74" s="49" customFormat="1" ht="15.75"/>
    <row r="75" s="49" customFormat="1" ht="15.75"/>
    <row r="76" s="49" customFormat="1" ht="15.75"/>
    <row r="77" s="49" customFormat="1" ht="15.75"/>
    <row r="78" s="49" customFormat="1" ht="15.75"/>
    <row r="79" s="49" customFormat="1" ht="15.75"/>
    <row r="80" s="49" customFormat="1" ht="15.75"/>
    <row r="81" spans="2:43" s="27" customFormat="1" ht="15.7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7"/>
      <c r="AJ81" s="47"/>
      <c r="AK81" s="47"/>
      <c r="AL81" s="47"/>
      <c r="AM81" s="47"/>
      <c r="AN81" s="47"/>
      <c r="AO81" s="47"/>
      <c r="AP81" s="47"/>
      <c r="AQ81" s="47"/>
    </row>
    <row r="82" spans="2:43" s="27" customFormat="1" ht="15.7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7"/>
      <c r="AJ82" s="47"/>
      <c r="AK82" s="47"/>
      <c r="AL82" s="47"/>
      <c r="AM82" s="47"/>
      <c r="AN82" s="47"/>
      <c r="AO82" s="47"/>
      <c r="AP82" s="47"/>
      <c r="AQ82" s="47"/>
    </row>
    <row r="83" spans="2:43" s="27" customFormat="1" ht="15.7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7"/>
      <c r="AJ83" s="47"/>
      <c r="AK83" s="47"/>
      <c r="AL83" s="47"/>
      <c r="AM83" s="47"/>
      <c r="AN83" s="47"/>
      <c r="AO83" s="47"/>
      <c r="AP83" s="47"/>
      <c r="AQ83" s="47"/>
    </row>
    <row r="84" spans="2:43" s="27" customFormat="1" ht="15.7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7"/>
      <c r="AJ84" s="47"/>
      <c r="AK84" s="47"/>
      <c r="AL84" s="47"/>
      <c r="AM84" s="47"/>
      <c r="AN84" s="47"/>
      <c r="AO84" s="47"/>
      <c r="AP84" s="47"/>
      <c r="AQ84" s="47"/>
    </row>
    <row r="85" spans="2:43" s="27" customFormat="1" ht="15.7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7"/>
      <c r="AJ85" s="47"/>
      <c r="AK85" s="47"/>
      <c r="AL85" s="47"/>
      <c r="AM85" s="47"/>
      <c r="AN85" s="47"/>
      <c r="AO85" s="47"/>
      <c r="AP85" s="47"/>
      <c r="AQ85" s="47"/>
    </row>
    <row r="86" spans="2:43" s="27" customFormat="1" ht="15.7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7"/>
      <c r="AJ86" s="47"/>
      <c r="AK86" s="47"/>
      <c r="AL86" s="47"/>
      <c r="AM86" s="47"/>
      <c r="AN86" s="47"/>
      <c r="AO86" s="47"/>
      <c r="AP86" s="47"/>
      <c r="AQ86" s="47"/>
    </row>
    <row r="87" spans="2:43" s="27" customFormat="1" ht="15.7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7"/>
      <c r="AJ87" s="47"/>
      <c r="AK87" s="47"/>
      <c r="AL87" s="47"/>
      <c r="AM87" s="47"/>
      <c r="AN87" s="47"/>
      <c r="AO87" s="47"/>
      <c r="AP87" s="47"/>
      <c r="AQ87" s="47"/>
    </row>
    <row r="88" spans="2:43" s="27" customFormat="1" ht="15.7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7"/>
      <c r="AJ88" s="47"/>
      <c r="AK88" s="47"/>
      <c r="AL88" s="47"/>
      <c r="AM88" s="47"/>
      <c r="AN88" s="47"/>
      <c r="AO88" s="47"/>
      <c r="AP88" s="47"/>
      <c r="AQ88" s="47"/>
    </row>
    <row r="89" spans="2:43" s="27" customFormat="1" ht="15.7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7"/>
      <c r="AJ89" s="47"/>
      <c r="AK89" s="47"/>
      <c r="AL89" s="47"/>
      <c r="AM89" s="47"/>
      <c r="AN89" s="47"/>
      <c r="AO89" s="47"/>
      <c r="AP89" s="47"/>
      <c r="AQ89" s="47"/>
    </row>
    <row r="90" spans="2:43" s="27" customFormat="1" ht="15.7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7"/>
      <c r="AJ90" s="47"/>
      <c r="AK90" s="47"/>
      <c r="AL90" s="47"/>
      <c r="AM90" s="47"/>
      <c r="AN90" s="47"/>
      <c r="AO90" s="47"/>
      <c r="AP90" s="47"/>
      <c r="AQ90" s="47"/>
    </row>
    <row r="91" spans="2:43" s="27" customFormat="1" ht="15.7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7"/>
      <c r="AJ91" s="47"/>
      <c r="AK91" s="47"/>
      <c r="AL91" s="47"/>
      <c r="AM91" s="47"/>
      <c r="AN91" s="47"/>
      <c r="AO91" s="47"/>
      <c r="AP91" s="47"/>
      <c r="AQ91" s="47"/>
    </row>
    <row r="92" spans="2:43" s="27" customFormat="1" ht="15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7"/>
      <c r="AJ92" s="47"/>
      <c r="AK92" s="47"/>
      <c r="AL92" s="47"/>
      <c r="AM92" s="47"/>
      <c r="AN92" s="47"/>
      <c r="AO92" s="47"/>
      <c r="AP92" s="47"/>
      <c r="AQ92" s="47"/>
    </row>
    <row r="93" spans="2:43" s="27" customFormat="1" ht="15.7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7"/>
      <c r="AJ93" s="47"/>
      <c r="AK93" s="47"/>
      <c r="AL93" s="47"/>
      <c r="AM93" s="47"/>
      <c r="AN93" s="47"/>
      <c r="AO93" s="47"/>
      <c r="AP93" s="47"/>
      <c r="AQ93" s="47"/>
    </row>
    <row r="94" spans="2:43" s="27" customFormat="1" ht="15.7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7"/>
      <c r="AJ94" s="47"/>
      <c r="AK94" s="47"/>
      <c r="AL94" s="47"/>
      <c r="AM94" s="47"/>
      <c r="AN94" s="47"/>
      <c r="AO94" s="47"/>
      <c r="AP94" s="47"/>
      <c r="AQ94" s="47"/>
    </row>
    <row r="95" spans="2:43" s="27" customFormat="1" ht="15.7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7"/>
      <c r="AJ95" s="47"/>
      <c r="AK95" s="47"/>
      <c r="AL95" s="47"/>
      <c r="AM95" s="47"/>
      <c r="AN95" s="47"/>
      <c r="AO95" s="47"/>
      <c r="AP95" s="47"/>
      <c r="AQ95" s="47"/>
    </row>
    <row r="96" spans="2:43" s="27" customFormat="1" ht="15.7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7"/>
      <c r="AJ96" s="47"/>
      <c r="AK96" s="47"/>
      <c r="AL96" s="47"/>
      <c r="AM96" s="47"/>
      <c r="AN96" s="47"/>
      <c r="AO96" s="47"/>
      <c r="AP96" s="47"/>
      <c r="AQ96" s="47"/>
    </row>
    <row r="97" spans="2:43" s="27" customFormat="1" ht="15.7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7"/>
      <c r="AJ97" s="47"/>
      <c r="AK97" s="47"/>
      <c r="AL97" s="47"/>
      <c r="AM97" s="47"/>
      <c r="AN97" s="47"/>
      <c r="AO97" s="47"/>
      <c r="AP97" s="47"/>
      <c r="AQ97" s="47"/>
    </row>
    <row r="98" spans="2:43" s="27" customFormat="1" ht="15.7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7"/>
      <c r="AJ98" s="47"/>
      <c r="AK98" s="47"/>
      <c r="AL98" s="47"/>
      <c r="AM98" s="47"/>
      <c r="AN98" s="47"/>
      <c r="AO98" s="47"/>
      <c r="AP98" s="47"/>
      <c r="AQ98" s="47"/>
    </row>
    <row r="99" spans="2:43" s="27" customFormat="1" ht="15.7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7"/>
      <c r="AJ99" s="47"/>
      <c r="AK99" s="47"/>
      <c r="AL99" s="47"/>
      <c r="AM99" s="47"/>
      <c r="AN99" s="47"/>
      <c r="AO99" s="47"/>
      <c r="AP99" s="47"/>
      <c r="AQ99" s="47"/>
    </row>
    <row r="100" spans="2:43" s="27" customFormat="1" ht="15.7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7"/>
      <c r="AJ100" s="47"/>
      <c r="AK100" s="47"/>
      <c r="AL100" s="47"/>
      <c r="AM100" s="47"/>
      <c r="AN100" s="47"/>
      <c r="AO100" s="47"/>
      <c r="AP100" s="47"/>
      <c r="AQ100" s="47"/>
    </row>
    <row r="101" spans="2:43" s="27" customFormat="1" ht="15.7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7"/>
      <c r="AJ101" s="47"/>
      <c r="AK101" s="47"/>
      <c r="AL101" s="47"/>
      <c r="AM101" s="47"/>
      <c r="AN101" s="47"/>
      <c r="AO101" s="47"/>
      <c r="AP101" s="47"/>
      <c r="AQ101" s="47"/>
    </row>
    <row r="102" spans="2:43" s="27" customFormat="1" ht="15.7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7"/>
      <c r="AJ102" s="47"/>
      <c r="AK102" s="47"/>
      <c r="AL102" s="47"/>
      <c r="AM102" s="47"/>
      <c r="AN102" s="47"/>
      <c r="AO102" s="47"/>
      <c r="AP102" s="47"/>
      <c r="AQ102" s="47"/>
    </row>
    <row r="103" spans="2:43" s="27" customFormat="1" ht="15.7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7"/>
      <c r="AJ103" s="47"/>
      <c r="AK103" s="47"/>
      <c r="AL103" s="47"/>
      <c r="AM103" s="47"/>
      <c r="AN103" s="47"/>
      <c r="AO103" s="47"/>
      <c r="AP103" s="47"/>
      <c r="AQ103" s="47"/>
    </row>
    <row r="104" spans="2:43" s="27" customFormat="1" ht="15.75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7"/>
      <c r="AJ104" s="47"/>
      <c r="AK104" s="47"/>
      <c r="AL104" s="47"/>
      <c r="AM104" s="47"/>
      <c r="AN104" s="47"/>
      <c r="AO104" s="47"/>
      <c r="AP104" s="47"/>
      <c r="AQ104" s="47"/>
    </row>
    <row r="105" spans="2:43" s="27" customFormat="1" ht="15.7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7"/>
      <c r="AJ105" s="47"/>
      <c r="AK105" s="47"/>
      <c r="AL105" s="47"/>
      <c r="AM105" s="47"/>
      <c r="AN105" s="47"/>
      <c r="AO105" s="47"/>
      <c r="AP105" s="47"/>
      <c r="AQ105" s="47"/>
    </row>
    <row r="106" spans="2:43" s="27" customFormat="1" ht="15.75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7"/>
      <c r="AJ106" s="47"/>
      <c r="AK106" s="47"/>
      <c r="AL106" s="47"/>
      <c r="AM106" s="47"/>
      <c r="AN106" s="47"/>
      <c r="AO106" s="47"/>
      <c r="AP106" s="47"/>
      <c r="AQ106" s="47"/>
    </row>
    <row r="107" spans="2:43" s="27" customFormat="1" ht="15.7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7"/>
      <c r="AJ107" s="47"/>
      <c r="AK107" s="47"/>
      <c r="AL107" s="47"/>
      <c r="AM107" s="47"/>
      <c r="AN107" s="47"/>
      <c r="AO107" s="47"/>
      <c r="AP107" s="47"/>
      <c r="AQ107" s="47"/>
    </row>
    <row r="108" spans="2:43" s="27" customFormat="1" ht="15.7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7"/>
      <c r="AJ108" s="47"/>
      <c r="AK108" s="47"/>
      <c r="AL108" s="47"/>
      <c r="AM108" s="47"/>
      <c r="AN108" s="47"/>
      <c r="AO108" s="47"/>
      <c r="AP108" s="47"/>
      <c r="AQ108" s="47"/>
    </row>
    <row r="109" spans="2:43" s="27" customFormat="1" ht="15.7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7"/>
      <c r="AJ109" s="47"/>
      <c r="AK109" s="47"/>
      <c r="AL109" s="47"/>
      <c r="AM109" s="47"/>
      <c r="AN109" s="47"/>
      <c r="AO109" s="47"/>
      <c r="AP109" s="47"/>
      <c r="AQ109" s="47"/>
    </row>
    <row r="110" spans="2:43" s="27" customFormat="1" ht="15.7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7"/>
      <c r="AJ110" s="47"/>
      <c r="AK110" s="47"/>
      <c r="AL110" s="47"/>
      <c r="AM110" s="47"/>
      <c r="AN110" s="47"/>
      <c r="AO110" s="47"/>
      <c r="AP110" s="47"/>
      <c r="AQ110" s="47"/>
    </row>
    <row r="111" spans="2:43" s="27" customFormat="1" ht="15.7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7"/>
      <c r="AJ111" s="47"/>
      <c r="AK111" s="47"/>
      <c r="AL111" s="47"/>
      <c r="AM111" s="47"/>
      <c r="AN111" s="47"/>
      <c r="AO111" s="47"/>
      <c r="AP111" s="47"/>
      <c r="AQ111" s="47"/>
    </row>
    <row r="112" spans="2:43" s="27" customFormat="1" ht="15.75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7"/>
      <c r="AJ112" s="47"/>
      <c r="AK112" s="47"/>
      <c r="AL112" s="47"/>
      <c r="AM112" s="47"/>
      <c r="AN112" s="47"/>
      <c r="AO112" s="47"/>
      <c r="AP112" s="47"/>
      <c r="AQ112" s="47"/>
    </row>
    <row r="113" spans="2:43" s="27" customFormat="1" ht="15.7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7"/>
      <c r="AJ113" s="47"/>
      <c r="AK113" s="47"/>
      <c r="AL113" s="47"/>
      <c r="AM113" s="47"/>
      <c r="AN113" s="47"/>
      <c r="AO113" s="47"/>
      <c r="AP113" s="47"/>
      <c r="AQ113" s="47"/>
    </row>
    <row r="114" spans="2:43" s="27" customFormat="1" ht="15.75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7"/>
      <c r="AJ114" s="47"/>
      <c r="AK114" s="47"/>
      <c r="AL114" s="47"/>
      <c r="AM114" s="47"/>
      <c r="AN114" s="47"/>
      <c r="AO114" s="47"/>
      <c r="AP114" s="47"/>
      <c r="AQ114" s="47"/>
    </row>
    <row r="115" spans="2:43" s="27" customFormat="1" ht="15.7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7"/>
      <c r="AJ115" s="47"/>
      <c r="AK115" s="47"/>
      <c r="AL115" s="47"/>
      <c r="AM115" s="47"/>
      <c r="AN115" s="47"/>
      <c r="AO115" s="47"/>
      <c r="AP115" s="47"/>
      <c r="AQ115" s="47"/>
    </row>
    <row r="116" spans="2:43" s="27" customFormat="1" ht="15.75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7"/>
      <c r="AJ116" s="47"/>
      <c r="AK116" s="47"/>
      <c r="AL116" s="47"/>
      <c r="AM116" s="47"/>
      <c r="AN116" s="47"/>
      <c r="AO116" s="47"/>
      <c r="AP116" s="47"/>
      <c r="AQ116" s="47"/>
    </row>
    <row r="117" spans="2:43" s="27" customFormat="1" ht="15.75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7"/>
      <c r="AJ117" s="47"/>
      <c r="AK117" s="47"/>
      <c r="AL117" s="47"/>
      <c r="AM117" s="47"/>
      <c r="AN117" s="47"/>
      <c r="AO117" s="47"/>
      <c r="AP117" s="47"/>
      <c r="AQ117" s="47"/>
    </row>
    <row r="118" spans="2:43" s="27" customFormat="1" ht="15.75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7"/>
      <c r="AJ118" s="47"/>
      <c r="AK118" s="47"/>
      <c r="AL118" s="47"/>
      <c r="AM118" s="47"/>
      <c r="AN118" s="47"/>
      <c r="AO118" s="47"/>
      <c r="AP118" s="47"/>
      <c r="AQ118" s="47"/>
    </row>
    <row r="119" spans="2:43" s="27" customFormat="1" ht="15.75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7"/>
      <c r="AJ119" s="47"/>
      <c r="AK119" s="47"/>
      <c r="AL119" s="47"/>
      <c r="AM119" s="47"/>
      <c r="AN119" s="47"/>
      <c r="AO119" s="47"/>
      <c r="AP119" s="47"/>
      <c r="AQ119" s="47"/>
    </row>
    <row r="120" spans="2:43" s="27" customFormat="1" ht="15.75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7"/>
      <c r="AJ120" s="47"/>
      <c r="AK120" s="47"/>
      <c r="AL120" s="47"/>
      <c r="AM120" s="47"/>
      <c r="AN120" s="47"/>
      <c r="AO120" s="47"/>
      <c r="AP120" s="47"/>
      <c r="AQ120" s="47"/>
    </row>
    <row r="121" spans="2:43" s="27" customFormat="1" ht="15.75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7"/>
      <c r="AJ121" s="47"/>
      <c r="AK121" s="47"/>
      <c r="AL121" s="47"/>
      <c r="AM121" s="47"/>
      <c r="AN121" s="47"/>
      <c r="AO121" s="47"/>
      <c r="AP121" s="47"/>
      <c r="AQ121" s="47"/>
    </row>
    <row r="122" spans="2:43" s="27" customFormat="1" ht="15.75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7"/>
      <c r="AJ122" s="47"/>
      <c r="AK122" s="47"/>
      <c r="AL122" s="47"/>
      <c r="AM122" s="47"/>
      <c r="AN122" s="47"/>
      <c r="AO122" s="47"/>
      <c r="AP122" s="47"/>
      <c r="AQ122" s="47"/>
    </row>
    <row r="123" spans="2:43" s="27" customFormat="1" ht="15.75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7"/>
      <c r="AJ123" s="47"/>
      <c r="AK123" s="47"/>
      <c r="AL123" s="47"/>
      <c r="AM123" s="47"/>
      <c r="AN123" s="47"/>
      <c r="AO123" s="47"/>
      <c r="AP123" s="47"/>
      <c r="AQ123" s="47"/>
    </row>
    <row r="124" spans="2:43" s="27" customFormat="1" ht="15.75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7"/>
      <c r="AJ124" s="47"/>
      <c r="AK124" s="47"/>
      <c r="AL124" s="47"/>
      <c r="AM124" s="47"/>
      <c r="AN124" s="47"/>
      <c r="AO124" s="47"/>
      <c r="AP124" s="47"/>
      <c r="AQ124" s="47"/>
    </row>
    <row r="125" spans="2:43" s="27" customFormat="1" ht="15.75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7"/>
      <c r="AJ125" s="47"/>
      <c r="AK125" s="47"/>
      <c r="AL125" s="47"/>
      <c r="AM125" s="47"/>
      <c r="AN125" s="47"/>
      <c r="AO125" s="47"/>
      <c r="AP125" s="47"/>
      <c r="AQ125" s="47"/>
    </row>
    <row r="126" spans="2:43" s="27" customFormat="1" ht="15.75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7"/>
      <c r="AJ126" s="47"/>
      <c r="AK126" s="47"/>
      <c r="AL126" s="47"/>
      <c r="AM126" s="47"/>
      <c r="AN126" s="47"/>
      <c r="AO126" s="47"/>
      <c r="AP126" s="47"/>
      <c r="AQ126" s="47"/>
    </row>
    <row r="127" spans="2:43" s="27" customFormat="1" ht="15.75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7"/>
      <c r="AJ127" s="47"/>
      <c r="AK127" s="47"/>
      <c r="AL127" s="47"/>
      <c r="AM127" s="47"/>
      <c r="AN127" s="47"/>
      <c r="AO127" s="47"/>
      <c r="AP127" s="47"/>
      <c r="AQ127" s="47"/>
    </row>
    <row r="128" spans="2:43" s="27" customFormat="1" ht="15.75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7"/>
      <c r="AJ128" s="47"/>
      <c r="AK128" s="47"/>
      <c r="AL128" s="47"/>
      <c r="AM128" s="47"/>
      <c r="AN128" s="47"/>
      <c r="AO128" s="47"/>
      <c r="AP128" s="47"/>
      <c r="AQ128" s="47"/>
    </row>
    <row r="129" spans="2:43" s="27" customFormat="1" ht="15.75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7"/>
      <c r="AJ129" s="47"/>
      <c r="AK129" s="47"/>
      <c r="AL129" s="47"/>
      <c r="AM129" s="47"/>
      <c r="AN129" s="47"/>
      <c r="AO129" s="47"/>
      <c r="AP129" s="47"/>
      <c r="AQ129" s="47"/>
    </row>
    <row r="130" spans="2:43" s="27" customFormat="1" ht="15.75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7"/>
      <c r="AJ130" s="47"/>
      <c r="AK130" s="47"/>
      <c r="AL130" s="47"/>
      <c r="AM130" s="47"/>
      <c r="AN130" s="47"/>
      <c r="AO130" s="47"/>
      <c r="AP130" s="47"/>
      <c r="AQ130" s="47"/>
    </row>
    <row r="131" spans="2:43" s="27" customFormat="1" ht="15.75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7"/>
      <c r="AJ131" s="47"/>
      <c r="AK131" s="47"/>
      <c r="AL131" s="47"/>
      <c r="AM131" s="47"/>
      <c r="AN131" s="47"/>
      <c r="AO131" s="47"/>
      <c r="AP131" s="47"/>
      <c r="AQ131" s="47"/>
    </row>
    <row r="132" spans="2:43" s="27" customFormat="1" ht="15.75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7"/>
      <c r="AJ132" s="47"/>
      <c r="AK132" s="47"/>
      <c r="AL132" s="47"/>
      <c r="AM132" s="47"/>
      <c r="AN132" s="47"/>
      <c r="AO132" s="47"/>
      <c r="AP132" s="47"/>
      <c r="AQ132" s="47"/>
    </row>
    <row r="133" spans="2:43" s="27" customFormat="1" ht="15.75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7"/>
      <c r="AJ133" s="47"/>
      <c r="AK133" s="47"/>
      <c r="AL133" s="47"/>
      <c r="AM133" s="47"/>
      <c r="AN133" s="47"/>
      <c r="AO133" s="47"/>
      <c r="AP133" s="47"/>
      <c r="AQ133" s="47"/>
    </row>
    <row r="134" spans="2:43" s="27" customFormat="1" ht="15.75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7"/>
      <c r="AJ134" s="47"/>
      <c r="AK134" s="47"/>
      <c r="AL134" s="47"/>
      <c r="AM134" s="47"/>
      <c r="AN134" s="47"/>
      <c r="AO134" s="47"/>
      <c r="AP134" s="47"/>
      <c r="AQ134" s="47"/>
    </row>
    <row r="135" spans="2:43" s="27" customFormat="1" ht="15.75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7"/>
      <c r="AJ135" s="47"/>
      <c r="AK135" s="47"/>
      <c r="AL135" s="47"/>
      <c r="AM135" s="47"/>
      <c r="AN135" s="47"/>
      <c r="AO135" s="47"/>
      <c r="AP135" s="47"/>
      <c r="AQ135" s="47"/>
    </row>
    <row r="136" spans="2:43" s="27" customFormat="1" ht="15.75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7"/>
      <c r="AJ136" s="47"/>
      <c r="AK136" s="47"/>
      <c r="AL136" s="47"/>
      <c r="AM136" s="47"/>
      <c r="AN136" s="47"/>
      <c r="AO136" s="47"/>
      <c r="AP136" s="47"/>
      <c r="AQ136" s="47"/>
    </row>
    <row r="137" spans="2:43" s="27" customFormat="1" ht="15.75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7"/>
      <c r="AJ137" s="47"/>
      <c r="AK137" s="47"/>
      <c r="AL137" s="47"/>
      <c r="AM137" s="47"/>
      <c r="AN137" s="47"/>
      <c r="AO137" s="47"/>
      <c r="AP137" s="47"/>
      <c r="AQ137" s="47"/>
    </row>
    <row r="138" spans="2:43" s="27" customFormat="1" ht="15.75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7"/>
      <c r="AJ138" s="47"/>
      <c r="AK138" s="47"/>
      <c r="AL138" s="47"/>
      <c r="AM138" s="47"/>
      <c r="AN138" s="47"/>
      <c r="AO138" s="47"/>
      <c r="AP138" s="47"/>
      <c r="AQ138" s="47"/>
    </row>
    <row r="139" spans="2:43" s="27" customFormat="1" ht="15.7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7"/>
      <c r="AJ139" s="47"/>
      <c r="AK139" s="47"/>
      <c r="AL139" s="47"/>
      <c r="AM139" s="47"/>
      <c r="AN139" s="47"/>
      <c r="AO139" s="47"/>
      <c r="AP139" s="47"/>
      <c r="AQ139" s="47"/>
    </row>
    <row r="140" spans="2:43" s="27" customFormat="1" ht="15.7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7"/>
      <c r="AJ140" s="47"/>
      <c r="AK140" s="47"/>
      <c r="AL140" s="47"/>
      <c r="AM140" s="47"/>
      <c r="AN140" s="47"/>
      <c r="AO140" s="47"/>
      <c r="AP140" s="47"/>
      <c r="AQ140" s="47"/>
    </row>
    <row r="141" spans="2:43" s="27" customFormat="1" ht="15.7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7"/>
      <c r="AJ141" s="47"/>
      <c r="AK141" s="47"/>
      <c r="AL141" s="47"/>
      <c r="AM141" s="47"/>
      <c r="AN141" s="47"/>
      <c r="AO141" s="47"/>
      <c r="AP141" s="47"/>
      <c r="AQ141" s="47"/>
    </row>
    <row r="142" spans="2:43" s="27" customFormat="1" ht="15.7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7"/>
      <c r="AJ142" s="47"/>
      <c r="AK142" s="47"/>
      <c r="AL142" s="47"/>
      <c r="AM142" s="47"/>
      <c r="AN142" s="47"/>
      <c r="AO142" s="47"/>
      <c r="AP142" s="47"/>
      <c r="AQ142" s="47"/>
    </row>
    <row r="143" spans="2:43" s="27" customFormat="1" ht="15.75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7"/>
      <c r="AJ143" s="47"/>
      <c r="AK143" s="47"/>
      <c r="AL143" s="47"/>
      <c r="AM143" s="47"/>
      <c r="AN143" s="47"/>
      <c r="AO143" s="47"/>
      <c r="AP143" s="47"/>
      <c r="AQ143" s="47"/>
    </row>
    <row r="144" spans="2:43" s="27" customFormat="1" ht="15.7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7"/>
      <c r="AJ144" s="47"/>
      <c r="AK144" s="47"/>
      <c r="AL144" s="47"/>
      <c r="AM144" s="47"/>
      <c r="AN144" s="47"/>
      <c r="AO144" s="47"/>
      <c r="AP144" s="47"/>
      <c r="AQ144" s="47"/>
    </row>
    <row r="145" spans="2:43" s="27" customFormat="1" ht="15.75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7"/>
      <c r="AJ145" s="47"/>
      <c r="AK145" s="47"/>
      <c r="AL145" s="47"/>
      <c r="AM145" s="47"/>
      <c r="AN145" s="47"/>
      <c r="AO145" s="47"/>
      <c r="AP145" s="47"/>
      <c r="AQ145" s="47"/>
    </row>
    <row r="146" spans="2:43" s="27" customFormat="1" ht="15.7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7"/>
      <c r="AJ146" s="47"/>
      <c r="AK146" s="47"/>
      <c r="AL146" s="47"/>
      <c r="AM146" s="47"/>
      <c r="AN146" s="47"/>
      <c r="AO146" s="47"/>
      <c r="AP146" s="47"/>
      <c r="AQ146" s="47"/>
    </row>
    <row r="147" spans="2:43" s="27" customFormat="1" ht="15.75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7"/>
      <c r="AJ147" s="47"/>
      <c r="AK147" s="47"/>
      <c r="AL147" s="47"/>
      <c r="AM147" s="47"/>
      <c r="AN147" s="47"/>
      <c r="AO147" s="47"/>
      <c r="AP147" s="47"/>
      <c r="AQ147" s="47"/>
    </row>
    <row r="148" spans="2:43" s="27" customFormat="1" ht="15.75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7"/>
      <c r="AJ148" s="47"/>
      <c r="AK148" s="47"/>
      <c r="AL148" s="47"/>
      <c r="AM148" s="47"/>
      <c r="AN148" s="47"/>
      <c r="AO148" s="47"/>
      <c r="AP148" s="47"/>
      <c r="AQ148" s="47"/>
    </row>
    <row r="149" spans="2:43" s="27" customFormat="1" ht="15.75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7"/>
      <c r="AJ149" s="47"/>
      <c r="AK149" s="47"/>
      <c r="AL149" s="47"/>
      <c r="AM149" s="47"/>
      <c r="AN149" s="47"/>
      <c r="AO149" s="47"/>
      <c r="AP149" s="47"/>
      <c r="AQ149" s="47"/>
    </row>
    <row r="150" spans="2:43" s="27" customFormat="1" ht="15.75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7"/>
      <c r="AJ150" s="47"/>
      <c r="AK150" s="47"/>
      <c r="AL150" s="47"/>
      <c r="AM150" s="47"/>
      <c r="AN150" s="47"/>
      <c r="AO150" s="47"/>
      <c r="AP150" s="47"/>
      <c r="AQ150" s="47"/>
    </row>
    <row r="151" spans="2:43" s="27" customFormat="1" ht="15.75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7"/>
      <c r="AJ151" s="47"/>
      <c r="AK151" s="47"/>
      <c r="AL151" s="47"/>
      <c r="AM151" s="47"/>
      <c r="AN151" s="47"/>
      <c r="AO151" s="47"/>
      <c r="AP151" s="47"/>
      <c r="AQ151" s="47"/>
    </row>
    <row r="152" spans="2:43" s="27" customFormat="1" ht="15.75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7"/>
      <c r="AJ152" s="47"/>
      <c r="AK152" s="47"/>
      <c r="AL152" s="47"/>
      <c r="AM152" s="47"/>
      <c r="AN152" s="47"/>
      <c r="AO152" s="47"/>
      <c r="AP152" s="47"/>
      <c r="AQ152" s="47"/>
    </row>
    <row r="153" spans="2:43" s="27" customFormat="1" ht="15.75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7"/>
      <c r="AJ153" s="47"/>
      <c r="AK153" s="47"/>
      <c r="AL153" s="47"/>
      <c r="AM153" s="47"/>
      <c r="AN153" s="47"/>
      <c r="AO153" s="47"/>
      <c r="AP153" s="47"/>
      <c r="AQ153" s="47"/>
    </row>
    <row r="154" spans="2:43" s="27" customFormat="1" ht="15.75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7"/>
      <c r="AJ154" s="47"/>
      <c r="AK154" s="47"/>
      <c r="AL154" s="47"/>
      <c r="AM154" s="47"/>
      <c r="AN154" s="47"/>
      <c r="AO154" s="47"/>
      <c r="AP154" s="47"/>
      <c r="AQ154" s="47"/>
    </row>
    <row r="155" spans="2:43" s="27" customFormat="1" ht="15.75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7"/>
      <c r="AJ155" s="47"/>
      <c r="AK155" s="47"/>
      <c r="AL155" s="47"/>
      <c r="AM155" s="47"/>
      <c r="AN155" s="47"/>
      <c r="AO155" s="47"/>
      <c r="AP155" s="47"/>
      <c r="AQ155" s="47"/>
    </row>
    <row r="156" spans="2:43" s="27" customFormat="1" ht="15.75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7"/>
      <c r="AJ156" s="47"/>
      <c r="AK156" s="47"/>
      <c r="AL156" s="47"/>
      <c r="AM156" s="47"/>
      <c r="AN156" s="47"/>
      <c r="AO156" s="47"/>
      <c r="AP156" s="47"/>
      <c r="AQ156" s="47"/>
    </row>
    <row r="157" spans="2:43" s="27" customFormat="1" ht="15.75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7"/>
      <c r="AJ157" s="47"/>
      <c r="AK157" s="47"/>
      <c r="AL157" s="47"/>
      <c r="AM157" s="47"/>
      <c r="AN157" s="47"/>
      <c r="AO157" s="47"/>
      <c r="AP157" s="47"/>
      <c r="AQ157" s="47"/>
    </row>
    <row r="158" spans="2:43" s="27" customFormat="1" ht="15.75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7"/>
      <c r="AJ158" s="47"/>
      <c r="AK158" s="47"/>
      <c r="AL158" s="47"/>
      <c r="AM158" s="47"/>
      <c r="AN158" s="47"/>
      <c r="AO158" s="47"/>
      <c r="AP158" s="47"/>
      <c r="AQ158" s="47"/>
    </row>
    <row r="159" spans="2:43" s="27" customFormat="1" ht="15.75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7"/>
      <c r="AJ159" s="47"/>
      <c r="AK159" s="47"/>
      <c r="AL159" s="47"/>
      <c r="AM159" s="47"/>
      <c r="AN159" s="47"/>
      <c r="AO159" s="47"/>
      <c r="AP159" s="47"/>
      <c r="AQ159" s="47"/>
    </row>
    <row r="160" spans="2:43" s="27" customFormat="1" ht="15.75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7"/>
      <c r="AJ160" s="47"/>
      <c r="AK160" s="47"/>
      <c r="AL160" s="47"/>
      <c r="AM160" s="47"/>
      <c r="AN160" s="47"/>
      <c r="AO160" s="47"/>
      <c r="AP160" s="47"/>
      <c r="AQ160" s="47"/>
    </row>
    <row r="161" spans="2:43" s="27" customFormat="1" ht="15.75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7"/>
      <c r="AJ161" s="47"/>
      <c r="AK161" s="47"/>
      <c r="AL161" s="47"/>
      <c r="AM161" s="47"/>
      <c r="AN161" s="47"/>
      <c r="AO161" s="47"/>
      <c r="AP161" s="47"/>
      <c r="AQ161" s="47"/>
    </row>
    <row r="162" spans="2:43" s="27" customFormat="1" ht="15.75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7"/>
      <c r="AJ162" s="47"/>
      <c r="AK162" s="47"/>
      <c r="AL162" s="47"/>
      <c r="AM162" s="47"/>
      <c r="AN162" s="47"/>
      <c r="AO162" s="47"/>
      <c r="AP162" s="47"/>
      <c r="AQ162" s="47"/>
    </row>
    <row r="163" spans="2:43" s="27" customFormat="1" ht="15.75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7"/>
      <c r="AJ163" s="47"/>
      <c r="AK163" s="47"/>
      <c r="AL163" s="47"/>
      <c r="AM163" s="47"/>
      <c r="AN163" s="47"/>
      <c r="AO163" s="47"/>
      <c r="AP163" s="47"/>
      <c r="AQ163" s="47"/>
    </row>
    <row r="164" spans="2:43" s="27" customFormat="1" ht="15.75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7"/>
      <c r="AJ164" s="47"/>
      <c r="AK164" s="47"/>
      <c r="AL164" s="47"/>
      <c r="AM164" s="47"/>
      <c r="AN164" s="47"/>
      <c r="AO164" s="47"/>
      <c r="AP164" s="47"/>
      <c r="AQ164" s="47"/>
    </row>
    <row r="165" spans="2:43" s="27" customFormat="1" ht="15.75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7"/>
      <c r="AJ165" s="47"/>
      <c r="AK165" s="47"/>
      <c r="AL165" s="47"/>
      <c r="AM165" s="47"/>
      <c r="AN165" s="47"/>
      <c r="AO165" s="47"/>
      <c r="AP165" s="47"/>
      <c r="AQ165" s="47"/>
    </row>
    <row r="166" spans="2:43" s="27" customFormat="1" ht="15.75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7"/>
      <c r="AJ166" s="47"/>
      <c r="AK166" s="47"/>
      <c r="AL166" s="47"/>
      <c r="AM166" s="47"/>
      <c r="AN166" s="47"/>
      <c r="AO166" s="47"/>
      <c r="AP166" s="47"/>
      <c r="AQ166" s="47"/>
    </row>
    <row r="167" spans="2:43" s="27" customFormat="1" ht="15.75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7"/>
      <c r="AJ167" s="47"/>
      <c r="AK167" s="47"/>
      <c r="AL167" s="47"/>
      <c r="AM167" s="47"/>
      <c r="AN167" s="47"/>
      <c r="AO167" s="47"/>
      <c r="AP167" s="47"/>
      <c r="AQ167" s="47"/>
    </row>
    <row r="168" spans="2:43" s="27" customFormat="1" ht="15.75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7"/>
      <c r="AJ168" s="47"/>
      <c r="AK168" s="47"/>
      <c r="AL168" s="47"/>
      <c r="AM168" s="47"/>
      <c r="AN168" s="47"/>
      <c r="AO168" s="47"/>
      <c r="AP168" s="47"/>
      <c r="AQ168" s="47"/>
    </row>
    <row r="169" spans="2:43" s="27" customFormat="1" ht="15.7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7"/>
      <c r="AJ169" s="47"/>
      <c r="AK169" s="47"/>
      <c r="AL169" s="47"/>
      <c r="AM169" s="47"/>
      <c r="AN169" s="47"/>
      <c r="AO169" s="47"/>
      <c r="AP169" s="47"/>
      <c r="AQ169" s="47"/>
    </row>
    <row r="170" spans="16:43" s="27" customFormat="1" ht="15.75"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7"/>
      <c r="AJ170" s="47"/>
      <c r="AK170" s="47"/>
      <c r="AL170" s="47"/>
      <c r="AM170" s="47"/>
      <c r="AN170" s="47"/>
      <c r="AO170" s="47"/>
      <c r="AP170" s="47"/>
      <c r="AQ170" s="47"/>
    </row>
    <row r="171" spans="16:43" s="27" customFormat="1" ht="15.75"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7"/>
      <c r="AJ171" s="47"/>
      <c r="AK171" s="47"/>
      <c r="AL171" s="47"/>
      <c r="AM171" s="47"/>
      <c r="AN171" s="47"/>
      <c r="AO171" s="47"/>
      <c r="AP171" s="47"/>
      <c r="AQ171" s="47"/>
    </row>
    <row r="172" spans="16:43" s="27" customFormat="1" ht="15.75"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7"/>
      <c r="AJ172" s="47"/>
      <c r="AK172" s="47"/>
      <c r="AL172" s="47"/>
      <c r="AM172" s="47"/>
      <c r="AN172" s="47"/>
      <c r="AO172" s="47"/>
      <c r="AP172" s="47"/>
      <c r="AQ172" s="47"/>
    </row>
    <row r="173" spans="16:43" s="27" customFormat="1" ht="15.75"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7"/>
      <c r="AJ173" s="47"/>
      <c r="AK173" s="47"/>
      <c r="AL173" s="47"/>
      <c r="AM173" s="47"/>
      <c r="AN173" s="47"/>
      <c r="AO173" s="47"/>
      <c r="AP173" s="47"/>
      <c r="AQ173" s="47"/>
    </row>
    <row r="174" spans="16:43" s="27" customFormat="1" ht="15.75"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7"/>
      <c r="AJ174" s="47"/>
      <c r="AK174" s="47"/>
      <c r="AL174" s="47"/>
      <c r="AM174" s="47"/>
      <c r="AN174" s="47"/>
      <c r="AO174" s="47"/>
      <c r="AP174" s="47"/>
      <c r="AQ174" s="47"/>
    </row>
    <row r="175" spans="16:43" s="27" customFormat="1" ht="15.75"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7"/>
      <c r="AJ175" s="47"/>
      <c r="AK175" s="47"/>
      <c r="AL175" s="47"/>
      <c r="AM175" s="47"/>
      <c r="AN175" s="47"/>
      <c r="AO175" s="47"/>
      <c r="AP175" s="47"/>
      <c r="AQ175" s="47"/>
    </row>
    <row r="176" spans="16:43" s="27" customFormat="1" ht="15.75"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7"/>
      <c r="AJ176" s="47"/>
      <c r="AK176" s="47"/>
      <c r="AL176" s="47"/>
      <c r="AM176" s="47"/>
      <c r="AN176" s="47"/>
      <c r="AO176" s="47"/>
      <c r="AP176" s="47"/>
      <c r="AQ176" s="47"/>
    </row>
    <row r="177" spans="16:43" s="27" customFormat="1" ht="15.75"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7"/>
      <c r="AJ177" s="47"/>
      <c r="AK177" s="47"/>
      <c r="AL177" s="47"/>
      <c r="AM177" s="47"/>
      <c r="AN177" s="47"/>
      <c r="AO177" s="47"/>
      <c r="AP177" s="47"/>
      <c r="AQ177" s="47"/>
    </row>
    <row r="178" spans="16:43" s="27" customFormat="1" ht="15.75"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7"/>
      <c r="AJ178" s="47"/>
      <c r="AK178" s="47"/>
      <c r="AL178" s="47"/>
      <c r="AM178" s="47"/>
      <c r="AN178" s="47"/>
      <c r="AO178" s="47"/>
      <c r="AP178" s="47"/>
      <c r="AQ178" s="47"/>
    </row>
    <row r="179" spans="16:43" s="27" customFormat="1" ht="15.75"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7"/>
      <c r="AJ179" s="47"/>
      <c r="AK179" s="47"/>
      <c r="AL179" s="47"/>
      <c r="AM179" s="47"/>
      <c r="AN179" s="47"/>
      <c r="AO179" s="47"/>
      <c r="AP179" s="47"/>
      <c r="AQ179" s="47"/>
    </row>
    <row r="180" spans="16:43" s="27" customFormat="1" ht="15.75"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7"/>
      <c r="AJ180" s="47"/>
      <c r="AK180" s="47"/>
      <c r="AL180" s="47"/>
      <c r="AM180" s="47"/>
      <c r="AN180" s="47"/>
      <c r="AO180" s="47"/>
      <c r="AP180" s="47"/>
      <c r="AQ180" s="47"/>
    </row>
    <row r="181" spans="16:43" s="27" customFormat="1" ht="15.75"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7"/>
      <c r="AJ181" s="47"/>
      <c r="AK181" s="47"/>
      <c r="AL181" s="47"/>
      <c r="AM181" s="47"/>
      <c r="AN181" s="47"/>
      <c r="AO181" s="47"/>
      <c r="AP181" s="47"/>
      <c r="AQ181" s="47"/>
    </row>
    <row r="182" spans="16:43" s="27" customFormat="1" ht="15.75"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7"/>
      <c r="AJ182" s="47"/>
      <c r="AK182" s="47"/>
      <c r="AL182" s="47"/>
      <c r="AM182" s="47"/>
      <c r="AN182" s="47"/>
      <c r="AO182" s="47"/>
      <c r="AP182" s="47"/>
      <c r="AQ182" s="47"/>
    </row>
    <row r="183" spans="16:43" s="27" customFormat="1" ht="15.75"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7"/>
      <c r="AJ183" s="47"/>
      <c r="AK183" s="47"/>
      <c r="AL183" s="47"/>
      <c r="AM183" s="47"/>
      <c r="AN183" s="47"/>
      <c r="AO183" s="47"/>
      <c r="AP183" s="47"/>
      <c r="AQ183" s="47"/>
    </row>
    <row r="184" spans="16:43" s="27" customFormat="1" ht="15.75"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7"/>
      <c r="AJ184" s="47"/>
      <c r="AK184" s="47"/>
      <c r="AL184" s="47"/>
      <c r="AM184" s="47"/>
      <c r="AN184" s="47"/>
      <c r="AO184" s="47"/>
      <c r="AP184" s="47"/>
      <c r="AQ184" s="47"/>
    </row>
    <row r="185" spans="16:43" s="27" customFormat="1" ht="15.75"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7"/>
      <c r="AJ185" s="47"/>
      <c r="AK185" s="47"/>
      <c r="AL185" s="47"/>
      <c r="AM185" s="47"/>
      <c r="AN185" s="47"/>
      <c r="AO185" s="47"/>
      <c r="AP185" s="47"/>
      <c r="AQ185" s="47"/>
    </row>
    <row r="186" spans="16:44" ht="15.75">
      <c r="P186" s="54"/>
      <c r="Q186" s="54"/>
      <c r="R186" s="54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7"/>
      <c r="AJ186" s="47"/>
      <c r="AK186" s="47"/>
      <c r="AL186" s="47"/>
      <c r="AM186" s="47"/>
      <c r="AN186" s="47"/>
      <c r="AO186" s="47"/>
      <c r="AP186" s="47"/>
      <c r="AQ186" s="47"/>
      <c r="AR186" s="1"/>
    </row>
    <row r="187" spans="16:44" ht="15.75">
      <c r="P187" s="54"/>
      <c r="Q187" s="54"/>
      <c r="R187" s="54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7"/>
      <c r="AJ187" s="47"/>
      <c r="AK187" s="47"/>
      <c r="AL187" s="47"/>
      <c r="AM187" s="47"/>
      <c r="AN187" s="47"/>
      <c r="AO187" s="47"/>
      <c r="AP187" s="47"/>
      <c r="AQ187" s="47"/>
      <c r="AR187" s="1"/>
    </row>
    <row r="188" spans="16:44" ht="15.75">
      <c r="P188" s="54"/>
      <c r="Q188" s="54"/>
      <c r="R188" s="54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7"/>
      <c r="AJ188" s="47"/>
      <c r="AK188" s="47"/>
      <c r="AL188" s="47"/>
      <c r="AM188" s="47"/>
      <c r="AN188" s="47"/>
      <c r="AO188" s="47"/>
      <c r="AP188" s="47"/>
      <c r="AQ188" s="47"/>
      <c r="AR188" s="1"/>
    </row>
    <row r="189" spans="16:44" ht="15.75">
      <c r="P189" s="54"/>
      <c r="Q189" s="54"/>
      <c r="R189" s="54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7"/>
      <c r="AJ189" s="47"/>
      <c r="AK189" s="47"/>
      <c r="AL189" s="47"/>
      <c r="AM189" s="47"/>
      <c r="AN189" s="47"/>
      <c r="AO189" s="47"/>
      <c r="AP189" s="47"/>
      <c r="AQ189" s="47"/>
      <c r="AR189" s="1"/>
    </row>
    <row r="190" spans="16:44" ht="15.75">
      <c r="P190" s="54"/>
      <c r="Q190" s="54"/>
      <c r="R190" s="54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7"/>
      <c r="AJ190" s="47"/>
      <c r="AK190" s="47"/>
      <c r="AL190" s="47"/>
      <c r="AM190" s="47"/>
      <c r="AN190" s="47"/>
      <c r="AO190" s="47"/>
      <c r="AP190" s="47"/>
      <c r="AQ190" s="47"/>
      <c r="AR190" s="1"/>
    </row>
    <row r="191" spans="16:44" ht="15.75">
      <c r="P191" s="54"/>
      <c r="Q191" s="54"/>
      <c r="R191" s="54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7"/>
      <c r="AJ191" s="47"/>
      <c r="AK191" s="47"/>
      <c r="AL191" s="47"/>
      <c r="AM191" s="47"/>
      <c r="AN191" s="47"/>
      <c r="AO191" s="47"/>
      <c r="AP191" s="47"/>
      <c r="AQ191" s="47"/>
      <c r="AR191" s="1"/>
    </row>
    <row r="192" spans="16:44" ht="15.75">
      <c r="P192" s="54"/>
      <c r="Q192" s="54"/>
      <c r="R192" s="54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7"/>
      <c r="AJ192" s="47"/>
      <c r="AK192" s="47"/>
      <c r="AL192" s="47"/>
      <c r="AM192" s="47"/>
      <c r="AN192" s="47"/>
      <c r="AO192" s="47"/>
      <c r="AP192" s="47"/>
      <c r="AQ192" s="47"/>
      <c r="AR192" s="1"/>
    </row>
    <row r="193" spans="16:44" ht="15.75">
      <c r="P193" s="54"/>
      <c r="Q193" s="54"/>
      <c r="R193" s="54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7"/>
      <c r="AJ193" s="47"/>
      <c r="AK193" s="47"/>
      <c r="AL193" s="47"/>
      <c r="AM193" s="47"/>
      <c r="AN193" s="47"/>
      <c r="AO193" s="47"/>
      <c r="AP193" s="47"/>
      <c r="AQ193" s="47"/>
      <c r="AR193" s="1"/>
    </row>
    <row r="194" spans="16:44" ht="15.75">
      <c r="P194" s="54"/>
      <c r="Q194" s="54"/>
      <c r="R194" s="54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7"/>
      <c r="AJ194" s="47"/>
      <c r="AK194" s="47"/>
      <c r="AL194" s="47"/>
      <c r="AM194" s="47"/>
      <c r="AN194" s="47"/>
      <c r="AO194" s="47"/>
      <c r="AP194" s="47"/>
      <c r="AQ194" s="47"/>
      <c r="AR194" s="1"/>
    </row>
    <row r="195" spans="16:44" ht="15.75">
      <c r="P195" s="54"/>
      <c r="Q195" s="54"/>
      <c r="R195" s="54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7"/>
      <c r="AJ195" s="47"/>
      <c r="AK195" s="47"/>
      <c r="AL195" s="47"/>
      <c r="AM195" s="47"/>
      <c r="AN195" s="47"/>
      <c r="AO195" s="47"/>
      <c r="AP195" s="47"/>
      <c r="AQ195" s="47"/>
      <c r="AR195" s="1"/>
    </row>
    <row r="196" spans="16:44" ht="15.75">
      <c r="P196" s="54"/>
      <c r="Q196" s="54"/>
      <c r="R196" s="54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7"/>
      <c r="AJ196" s="47"/>
      <c r="AK196" s="47"/>
      <c r="AL196" s="47"/>
      <c r="AM196" s="47"/>
      <c r="AN196" s="47"/>
      <c r="AO196" s="47"/>
      <c r="AP196" s="47"/>
      <c r="AQ196" s="47"/>
      <c r="AR196" s="1"/>
    </row>
    <row r="197" spans="16:44" ht="15.75">
      <c r="P197" s="54"/>
      <c r="Q197" s="54"/>
      <c r="R197" s="54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7"/>
      <c r="AJ197" s="47"/>
      <c r="AK197" s="47"/>
      <c r="AL197" s="47"/>
      <c r="AM197" s="47"/>
      <c r="AN197" s="47"/>
      <c r="AO197" s="47"/>
      <c r="AP197" s="47"/>
      <c r="AQ197" s="47"/>
      <c r="AR197" s="1"/>
    </row>
    <row r="198" spans="16:44" ht="15.75">
      <c r="P198" s="54"/>
      <c r="Q198" s="54"/>
      <c r="R198" s="54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7"/>
      <c r="AJ198" s="47"/>
      <c r="AK198" s="47"/>
      <c r="AL198" s="47"/>
      <c r="AM198" s="47"/>
      <c r="AN198" s="47"/>
      <c r="AO198" s="47"/>
      <c r="AP198" s="47"/>
      <c r="AQ198" s="47"/>
      <c r="AR198" s="1"/>
    </row>
    <row r="199" spans="16:44" ht="15.75">
      <c r="P199" s="54"/>
      <c r="Q199" s="54"/>
      <c r="R199" s="54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7"/>
      <c r="AJ199" s="47"/>
      <c r="AK199" s="47"/>
      <c r="AL199" s="47"/>
      <c r="AM199" s="47"/>
      <c r="AN199" s="47"/>
      <c r="AO199" s="47"/>
      <c r="AP199" s="47"/>
      <c r="AQ199" s="47"/>
      <c r="AR199" s="1"/>
    </row>
    <row r="200" spans="16:44" ht="15.75">
      <c r="P200" s="54"/>
      <c r="Q200" s="54"/>
      <c r="R200" s="54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7"/>
      <c r="AJ200" s="47"/>
      <c r="AK200" s="47"/>
      <c r="AL200" s="47"/>
      <c r="AM200" s="47"/>
      <c r="AN200" s="47"/>
      <c r="AO200" s="47"/>
      <c r="AP200" s="47"/>
      <c r="AQ200" s="47"/>
      <c r="AR200" s="1"/>
    </row>
    <row r="201" spans="16:44" ht="15.75">
      <c r="P201" s="54"/>
      <c r="Q201" s="54"/>
      <c r="R201" s="54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7"/>
      <c r="AJ201" s="47"/>
      <c r="AK201" s="47"/>
      <c r="AL201" s="47"/>
      <c r="AM201" s="47"/>
      <c r="AN201" s="47"/>
      <c r="AO201" s="47"/>
      <c r="AP201" s="47"/>
      <c r="AQ201" s="47"/>
      <c r="AR201" s="1"/>
    </row>
    <row r="202" spans="16:44" ht="15.75">
      <c r="P202" s="54"/>
      <c r="Q202" s="54"/>
      <c r="R202" s="54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7"/>
      <c r="AJ202" s="47"/>
      <c r="AK202" s="47"/>
      <c r="AL202" s="47"/>
      <c r="AM202" s="47"/>
      <c r="AN202" s="47"/>
      <c r="AO202" s="47"/>
      <c r="AP202" s="47"/>
      <c r="AQ202" s="47"/>
      <c r="AR202" s="1"/>
    </row>
    <row r="203" spans="16:44" ht="15.75">
      <c r="P203" s="54"/>
      <c r="Q203" s="54"/>
      <c r="R203" s="54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7"/>
      <c r="AJ203" s="47"/>
      <c r="AK203" s="47"/>
      <c r="AL203" s="47"/>
      <c r="AM203" s="47"/>
      <c r="AN203" s="47"/>
      <c r="AO203" s="47"/>
      <c r="AP203" s="47"/>
      <c r="AQ203" s="47"/>
      <c r="AR203" s="1"/>
    </row>
    <row r="204" spans="16:44" ht="15.75">
      <c r="P204" s="54"/>
      <c r="Q204" s="54"/>
      <c r="R204" s="54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7"/>
      <c r="AJ204" s="47"/>
      <c r="AK204" s="47"/>
      <c r="AL204" s="47"/>
      <c r="AM204" s="47"/>
      <c r="AN204" s="47"/>
      <c r="AO204" s="47"/>
      <c r="AP204" s="47"/>
      <c r="AQ204" s="47"/>
      <c r="AR204" s="1"/>
    </row>
    <row r="205" spans="16:44" ht="15.75">
      <c r="P205" s="54"/>
      <c r="Q205" s="54"/>
      <c r="R205" s="54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7"/>
      <c r="AJ205" s="47"/>
      <c r="AK205" s="47"/>
      <c r="AL205" s="47"/>
      <c r="AM205" s="47"/>
      <c r="AN205" s="47"/>
      <c r="AO205" s="47"/>
      <c r="AP205" s="47"/>
      <c r="AQ205" s="47"/>
      <c r="AR205" s="1"/>
    </row>
    <row r="206" spans="16:44" ht="15.75">
      <c r="P206" s="54"/>
      <c r="Q206" s="54"/>
      <c r="R206" s="54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7"/>
      <c r="AJ206" s="47"/>
      <c r="AK206" s="47"/>
      <c r="AL206" s="47"/>
      <c r="AM206" s="47"/>
      <c r="AN206" s="47"/>
      <c r="AO206" s="47"/>
      <c r="AP206" s="47"/>
      <c r="AQ206" s="47"/>
      <c r="AR206" s="1"/>
    </row>
    <row r="207" spans="16:44" ht="15.75">
      <c r="P207" s="54"/>
      <c r="Q207" s="54"/>
      <c r="R207" s="54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7"/>
      <c r="AJ207" s="47"/>
      <c r="AK207" s="47"/>
      <c r="AL207" s="47"/>
      <c r="AM207" s="47"/>
      <c r="AN207" s="47"/>
      <c r="AO207" s="47"/>
      <c r="AP207" s="47"/>
      <c r="AQ207" s="47"/>
      <c r="AR207" s="1"/>
    </row>
    <row r="208" spans="16:44" ht="15.75">
      <c r="P208" s="54"/>
      <c r="Q208" s="54"/>
      <c r="R208" s="54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7"/>
      <c r="AJ208" s="47"/>
      <c r="AK208" s="47"/>
      <c r="AL208" s="47"/>
      <c r="AM208" s="47"/>
      <c r="AN208" s="47"/>
      <c r="AO208" s="47"/>
      <c r="AP208" s="47"/>
      <c r="AQ208" s="47"/>
      <c r="AR208" s="1"/>
    </row>
    <row r="209" spans="16:44" ht="15.75">
      <c r="P209" s="54"/>
      <c r="Q209" s="54"/>
      <c r="R209" s="54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7"/>
      <c r="AJ209" s="47"/>
      <c r="AK209" s="47"/>
      <c r="AL209" s="47"/>
      <c r="AM209" s="47"/>
      <c r="AN209" s="47"/>
      <c r="AO209" s="47"/>
      <c r="AP209" s="47"/>
      <c r="AQ209" s="47"/>
      <c r="AR209" s="1"/>
    </row>
    <row r="210" spans="16:44" ht="15.75">
      <c r="P210" s="54"/>
      <c r="Q210" s="54"/>
      <c r="R210" s="54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7"/>
      <c r="AJ210" s="47"/>
      <c r="AK210" s="47"/>
      <c r="AL210" s="47"/>
      <c r="AM210" s="47"/>
      <c r="AN210" s="47"/>
      <c r="AO210" s="47"/>
      <c r="AP210" s="47"/>
      <c r="AQ210" s="47"/>
      <c r="AR210" s="1"/>
    </row>
    <row r="211" spans="16:44" ht="15.75">
      <c r="P211" s="54"/>
      <c r="Q211" s="54"/>
      <c r="R211" s="54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7"/>
      <c r="AJ211" s="47"/>
      <c r="AK211" s="47"/>
      <c r="AL211" s="47"/>
      <c r="AM211" s="47"/>
      <c r="AN211" s="47"/>
      <c r="AO211" s="47"/>
      <c r="AP211" s="47"/>
      <c r="AQ211" s="47"/>
      <c r="AR211" s="1"/>
    </row>
    <row r="212" spans="16:44" ht="15.75">
      <c r="P212" s="54"/>
      <c r="Q212" s="54"/>
      <c r="R212" s="54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7"/>
      <c r="AJ212" s="47"/>
      <c r="AK212" s="47"/>
      <c r="AL212" s="47"/>
      <c r="AM212" s="47"/>
      <c r="AN212" s="47"/>
      <c r="AO212" s="47"/>
      <c r="AP212" s="47"/>
      <c r="AQ212" s="47"/>
      <c r="AR212" s="1"/>
    </row>
    <row r="213" spans="16:44" ht="15.75">
      <c r="P213" s="54"/>
      <c r="Q213" s="54"/>
      <c r="R213" s="54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7"/>
      <c r="AJ213" s="47"/>
      <c r="AK213" s="47"/>
      <c r="AL213" s="47"/>
      <c r="AM213" s="47"/>
      <c r="AN213" s="47"/>
      <c r="AO213" s="47"/>
      <c r="AP213" s="47"/>
      <c r="AQ213" s="47"/>
      <c r="AR213" s="1"/>
    </row>
    <row r="214" spans="16:44" ht="15.75">
      <c r="P214" s="54"/>
      <c r="Q214" s="54"/>
      <c r="R214" s="54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7"/>
      <c r="AJ214" s="47"/>
      <c r="AK214" s="47"/>
      <c r="AL214" s="47"/>
      <c r="AM214" s="47"/>
      <c r="AN214" s="47"/>
      <c r="AO214" s="47"/>
      <c r="AP214" s="47"/>
      <c r="AQ214" s="47"/>
      <c r="AR214" s="1"/>
    </row>
    <row r="215" spans="16:44" ht="15.75">
      <c r="P215" s="54"/>
      <c r="Q215" s="54"/>
      <c r="R215" s="54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7"/>
      <c r="AJ215" s="47"/>
      <c r="AK215" s="47"/>
      <c r="AL215" s="47"/>
      <c r="AM215" s="47"/>
      <c r="AN215" s="47"/>
      <c r="AO215" s="47"/>
      <c r="AP215" s="47"/>
      <c r="AQ215" s="47"/>
      <c r="AR215" s="1"/>
    </row>
    <row r="216" spans="16:44" ht="15.75">
      <c r="P216" s="54"/>
      <c r="Q216" s="54"/>
      <c r="R216" s="54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7"/>
      <c r="AJ216" s="47"/>
      <c r="AK216" s="47"/>
      <c r="AL216" s="47"/>
      <c r="AM216" s="47"/>
      <c r="AN216" s="47"/>
      <c r="AO216" s="47"/>
      <c r="AP216" s="47"/>
      <c r="AQ216" s="47"/>
      <c r="AR216" s="1"/>
    </row>
    <row r="217" spans="16:44" ht="15.75">
      <c r="P217" s="54"/>
      <c r="Q217" s="54"/>
      <c r="R217" s="54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7"/>
      <c r="AJ217" s="47"/>
      <c r="AK217" s="47"/>
      <c r="AL217" s="47"/>
      <c r="AM217" s="47"/>
      <c r="AN217" s="47"/>
      <c r="AO217" s="47"/>
      <c r="AP217" s="47"/>
      <c r="AQ217" s="47"/>
      <c r="AR217" s="1"/>
    </row>
    <row r="218" spans="16:44" ht="15.75">
      <c r="P218" s="54"/>
      <c r="Q218" s="54"/>
      <c r="R218" s="54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7"/>
      <c r="AJ218" s="47"/>
      <c r="AK218" s="47"/>
      <c r="AL218" s="47"/>
      <c r="AM218" s="47"/>
      <c r="AN218" s="47"/>
      <c r="AO218" s="47"/>
      <c r="AP218" s="47"/>
      <c r="AQ218" s="47"/>
      <c r="AR218" s="1"/>
    </row>
    <row r="219" spans="16:44" ht="15.75">
      <c r="P219" s="54"/>
      <c r="Q219" s="54"/>
      <c r="R219" s="54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7"/>
      <c r="AJ219" s="47"/>
      <c r="AK219" s="47"/>
      <c r="AL219" s="47"/>
      <c r="AM219" s="47"/>
      <c r="AN219" s="47"/>
      <c r="AO219" s="47"/>
      <c r="AP219" s="47"/>
      <c r="AQ219" s="47"/>
      <c r="AR219" s="1"/>
    </row>
    <row r="220" spans="16:44" ht="15.75">
      <c r="P220" s="54"/>
      <c r="Q220" s="54"/>
      <c r="R220" s="54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7"/>
      <c r="AJ220" s="47"/>
      <c r="AK220" s="47"/>
      <c r="AL220" s="47"/>
      <c r="AM220" s="47"/>
      <c r="AN220" s="47"/>
      <c r="AO220" s="47"/>
      <c r="AP220" s="47"/>
      <c r="AQ220" s="47"/>
      <c r="AR220" s="1"/>
    </row>
    <row r="221" spans="16:44" ht="15.75">
      <c r="P221" s="54"/>
      <c r="Q221" s="54"/>
      <c r="R221" s="54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7"/>
      <c r="AJ221" s="47"/>
      <c r="AK221" s="47"/>
      <c r="AL221" s="47"/>
      <c r="AM221" s="47"/>
      <c r="AN221" s="47"/>
      <c r="AO221" s="47"/>
      <c r="AP221" s="47"/>
      <c r="AQ221" s="47"/>
      <c r="AR221" s="1"/>
    </row>
    <row r="222" spans="16:44" ht="15.75">
      <c r="P222" s="54"/>
      <c r="Q222" s="54"/>
      <c r="R222" s="54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7"/>
      <c r="AJ222" s="47"/>
      <c r="AK222" s="47"/>
      <c r="AL222" s="47"/>
      <c r="AM222" s="47"/>
      <c r="AN222" s="47"/>
      <c r="AO222" s="47"/>
      <c r="AP222" s="47"/>
      <c r="AQ222" s="47"/>
      <c r="AR222" s="1"/>
    </row>
    <row r="223" spans="16:44" ht="15.75">
      <c r="P223" s="54"/>
      <c r="Q223" s="54"/>
      <c r="R223" s="54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7"/>
      <c r="AJ223" s="47"/>
      <c r="AK223" s="47"/>
      <c r="AL223" s="47"/>
      <c r="AM223" s="47"/>
      <c r="AN223" s="47"/>
      <c r="AO223" s="47"/>
      <c r="AP223" s="47"/>
      <c r="AQ223" s="47"/>
      <c r="AR223" s="1"/>
    </row>
    <row r="224" spans="16:44" ht="15.75">
      <c r="P224" s="54"/>
      <c r="Q224" s="54"/>
      <c r="R224" s="54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7"/>
      <c r="AJ224" s="47"/>
      <c r="AK224" s="47"/>
      <c r="AL224" s="47"/>
      <c r="AM224" s="47"/>
      <c r="AN224" s="47"/>
      <c r="AO224" s="47"/>
      <c r="AP224" s="47"/>
      <c r="AQ224" s="47"/>
      <c r="AR224" s="1"/>
    </row>
    <row r="225" spans="16:44" ht="15.75">
      <c r="P225" s="54"/>
      <c r="Q225" s="54"/>
      <c r="R225" s="54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7"/>
      <c r="AJ225" s="47"/>
      <c r="AK225" s="47"/>
      <c r="AL225" s="47"/>
      <c r="AM225" s="47"/>
      <c r="AN225" s="47"/>
      <c r="AO225" s="47"/>
      <c r="AP225" s="47"/>
      <c r="AQ225" s="47"/>
      <c r="AR225" s="1"/>
    </row>
    <row r="226" spans="16:44" ht="15.75">
      <c r="P226" s="54"/>
      <c r="Q226" s="54"/>
      <c r="R226" s="54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7"/>
      <c r="AJ226" s="47"/>
      <c r="AK226" s="47"/>
      <c r="AL226" s="47"/>
      <c r="AM226" s="47"/>
      <c r="AN226" s="47"/>
      <c r="AO226" s="47"/>
      <c r="AP226" s="47"/>
      <c r="AQ226" s="47"/>
      <c r="AR226" s="1"/>
    </row>
    <row r="227" spans="16:44" ht="15.75">
      <c r="P227" s="54"/>
      <c r="Q227" s="54"/>
      <c r="R227" s="54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7"/>
      <c r="AJ227" s="47"/>
      <c r="AK227" s="47"/>
      <c r="AL227" s="47"/>
      <c r="AM227" s="47"/>
      <c r="AN227" s="47"/>
      <c r="AO227" s="47"/>
      <c r="AP227" s="47"/>
      <c r="AQ227" s="47"/>
      <c r="AR227" s="1"/>
    </row>
    <row r="228" spans="16:44" ht="15.75">
      <c r="P228" s="54"/>
      <c r="Q228" s="54"/>
      <c r="R228" s="54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7"/>
      <c r="AJ228" s="47"/>
      <c r="AK228" s="47"/>
      <c r="AL228" s="47"/>
      <c r="AM228" s="47"/>
      <c r="AN228" s="47"/>
      <c r="AO228" s="47"/>
      <c r="AP228" s="47"/>
      <c r="AQ228" s="47"/>
      <c r="AR228" s="1"/>
    </row>
    <row r="229" spans="16:44" ht="15.75">
      <c r="P229" s="54"/>
      <c r="Q229" s="54"/>
      <c r="R229" s="54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7"/>
      <c r="AJ229" s="47"/>
      <c r="AK229" s="47"/>
      <c r="AL229" s="47"/>
      <c r="AM229" s="47"/>
      <c r="AN229" s="47"/>
      <c r="AO229" s="47"/>
      <c r="AP229" s="47"/>
      <c r="AQ229" s="47"/>
      <c r="AR229" s="1"/>
    </row>
    <row r="230" spans="16:44" ht="15.75">
      <c r="P230" s="54"/>
      <c r="Q230" s="54"/>
      <c r="R230" s="54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7"/>
      <c r="AJ230" s="47"/>
      <c r="AK230" s="47"/>
      <c r="AL230" s="47"/>
      <c r="AM230" s="47"/>
      <c r="AN230" s="47"/>
      <c r="AO230" s="47"/>
      <c r="AP230" s="47"/>
      <c r="AQ230" s="47"/>
      <c r="AR230" s="1"/>
    </row>
    <row r="231" spans="16:44" ht="15.75">
      <c r="P231" s="54"/>
      <c r="Q231" s="54"/>
      <c r="R231" s="54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7"/>
      <c r="AJ231" s="47"/>
      <c r="AK231" s="47"/>
      <c r="AL231" s="47"/>
      <c r="AM231" s="47"/>
      <c r="AN231" s="47"/>
      <c r="AO231" s="47"/>
      <c r="AP231" s="47"/>
      <c r="AQ231" s="47"/>
      <c r="AR231" s="1"/>
    </row>
    <row r="232" spans="16:44" ht="15.75">
      <c r="P232" s="54"/>
      <c r="Q232" s="54"/>
      <c r="R232" s="54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7"/>
      <c r="AJ232" s="47"/>
      <c r="AK232" s="47"/>
      <c r="AL232" s="47"/>
      <c r="AM232" s="47"/>
      <c r="AN232" s="47"/>
      <c r="AO232" s="47"/>
      <c r="AP232" s="47"/>
      <c r="AQ232" s="47"/>
      <c r="AR232" s="1"/>
    </row>
    <row r="233" spans="16:44" ht="15.75">
      <c r="P233" s="54"/>
      <c r="Q233" s="54"/>
      <c r="R233" s="54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7"/>
      <c r="AJ233" s="47"/>
      <c r="AK233" s="47"/>
      <c r="AL233" s="47"/>
      <c r="AM233" s="47"/>
      <c r="AN233" s="47"/>
      <c r="AO233" s="47"/>
      <c r="AP233" s="47"/>
      <c r="AQ233" s="47"/>
      <c r="AR233" s="1"/>
    </row>
    <row r="234" spans="16:44" ht="15.75">
      <c r="P234" s="54"/>
      <c r="Q234" s="54"/>
      <c r="R234" s="54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7"/>
      <c r="AJ234" s="47"/>
      <c r="AK234" s="47"/>
      <c r="AL234" s="47"/>
      <c r="AM234" s="47"/>
      <c r="AN234" s="47"/>
      <c r="AO234" s="47"/>
      <c r="AP234" s="47"/>
      <c r="AQ234" s="47"/>
      <c r="AR234" s="1"/>
    </row>
    <row r="235" spans="16:44" ht="15.75">
      <c r="P235" s="54"/>
      <c r="Q235" s="54"/>
      <c r="R235" s="54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7"/>
      <c r="AJ235" s="47"/>
      <c r="AK235" s="47"/>
      <c r="AL235" s="47"/>
      <c r="AM235" s="47"/>
      <c r="AN235" s="47"/>
      <c r="AO235" s="47"/>
      <c r="AP235" s="47"/>
      <c r="AQ235" s="47"/>
      <c r="AR235" s="1"/>
    </row>
    <row r="236" spans="16:44" ht="15.75">
      <c r="P236" s="54"/>
      <c r="Q236" s="54"/>
      <c r="R236" s="54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7"/>
      <c r="AJ236" s="47"/>
      <c r="AK236" s="47"/>
      <c r="AL236" s="47"/>
      <c r="AM236" s="47"/>
      <c r="AN236" s="47"/>
      <c r="AO236" s="47"/>
      <c r="AP236" s="47"/>
      <c r="AQ236" s="47"/>
      <c r="AR236" s="1"/>
    </row>
    <row r="237" spans="16:44" ht="15.75">
      <c r="P237" s="54"/>
      <c r="Q237" s="54"/>
      <c r="R237" s="54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7"/>
      <c r="AJ237" s="47"/>
      <c r="AK237" s="47"/>
      <c r="AL237" s="47"/>
      <c r="AM237" s="47"/>
      <c r="AN237" s="47"/>
      <c r="AO237" s="47"/>
      <c r="AP237" s="47"/>
      <c r="AQ237" s="47"/>
      <c r="AR237" s="1"/>
    </row>
    <row r="238" spans="16:44" ht="15.75">
      <c r="P238" s="54"/>
      <c r="Q238" s="54"/>
      <c r="R238" s="54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7"/>
      <c r="AJ238" s="47"/>
      <c r="AK238" s="47"/>
      <c r="AL238" s="47"/>
      <c r="AM238" s="47"/>
      <c r="AN238" s="47"/>
      <c r="AO238" s="47"/>
      <c r="AP238" s="47"/>
      <c r="AQ238" s="47"/>
      <c r="AR238" s="1"/>
    </row>
    <row r="239" spans="16:44" ht="15.75">
      <c r="P239" s="54"/>
      <c r="Q239" s="54"/>
      <c r="R239" s="54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7"/>
      <c r="AJ239" s="47"/>
      <c r="AK239" s="47"/>
      <c r="AL239" s="47"/>
      <c r="AM239" s="47"/>
      <c r="AN239" s="47"/>
      <c r="AO239" s="47"/>
      <c r="AP239" s="47"/>
      <c r="AQ239" s="47"/>
      <c r="AR239" s="1"/>
    </row>
    <row r="240" spans="16:44" ht="15.75">
      <c r="P240" s="54"/>
      <c r="Q240" s="54"/>
      <c r="R240" s="54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7"/>
      <c r="AJ240" s="47"/>
      <c r="AK240" s="47"/>
      <c r="AL240" s="47"/>
      <c r="AM240" s="47"/>
      <c r="AN240" s="47"/>
      <c r="AO240" s="47"/>
      <c r="AP240" s="47"/>
      <c r="AQ240" s="47"/>
      <c r="AR240" s="1"/>
    </row>
    <row r="241" spans="16:44" ht="15.75">
      <c r="P241" s="54"/>
      <c r="Q241" s="54"/>
      <c r="R241" s="54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7"/>
      <c r="AJ241" s="47"/>
      <c r="AK241" s="47"/>
      <c r="AL241" s="47"/>
      <c r="AM241" s="47"/>
      <c r="AN241" s="47"/>
      <c r="AO241" s="47"/>
      <c r="AP241" s="47"/>
      <c r="AQ241" s="47"/>
      <c r="AR241" s="1"/>
    </row>
    <row r="242" spans="16:44" ht="15.75">
      <c r="P242" s="54"/>
      <c r="Q242" s="54"/>
      <c r="R242" s="54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7"/>
      <c r="AJ242" s="47"/>
      <c r="AK242" s="47"/>
      <c r="AL242" s="47"/>
      <c r="AM242" s="47"/>
      <c r="AN242" s="47"/>
      <c r="AO242" s="47"/>
      <c r="AP242" s="47"/>
      <c r="AQ242" s="47"/>
      <c r="AR242" s="1"/>
    </row>
    <row r="243" spans="16:44" ht="15.75">
      <c r="P243" s="54"/>
      <c r="Q243" s="54"/>
      <c r="R243" s="54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7"/>
      <c r="AJ243" s="47"/>
      <c r="AK243" s="47"/>
      <c r="AL243" s="47"/>
      <c r="AM243" s="47"/>
      <c r="AN243" s="47"/>
      <c r="AO243" s="47"/>
      <c r="AP243" s="47"/>
      <c r="AQ243" s="47"/>
      <c r="AR243" s="1"/>
    </row>
    <row r="244" spans="16:44" ht="15.75">
      <c r="P244" s="54"/>
      <c r="Q244" s="54"/>
      <c r="R244" s="54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7"/>
      <c r="AJ244" s="47"/>
      <c r="AK244" s="47"/>
      <c r="AL244" s="47"/>
      <c r="AM244" s="47"/>
      <c r="AN244" s="47"/>
      <c r="AO244" s="47"/>
      <c r="AP244" s="47"/>
      <c r="AQ244" s="47"/>
      <c r="AR244" s="1"/>
    </row>
    <row r="245" spans="16:44" ht="15.75">
      <c r="P245" s="54"/>
      <c r="Q245" s="54"/>
      <c r="R245" s="54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7"/>
      <c r="AJ245" s="47"/>
      <c r="AK245" s="47"/>
      <c r="AL245" s="47"/>
      <c r="AM245" s="47"/>
      <c r="AN245" s="47"/>
      <c r="AO245" s="47"/>
      <c r="AP245" s="47"/>
      <c r="AQ245" s="47"/>
      <c r="AR245" s="1"/>
    </row>
    <row r="246" spans="16:44" ht="15.75">
      <c r="P246" s="54"/>
      <c r="Q246" s="54"/>
      <c r="R246" s="54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7"/>
      <c r="AJ246" s="47"/>
      <c r="AK246" s="47"/>
      <c r="AL246" s="47"/>
      <c r="AM246" s="47"/>
      <c r="AN246" s="47"/>
      <c r="AO246" s="47"/>
      <c r="AP246" s="47"/>
      <c r="AQ246" s="47"/>
      <c r="AR246" s="1"/>
    </row>
    <row r="247" spans="16:44" ht="15.75">
      <c r="P247" s="54"/>
      <c r="Q247" s="54"/>
      <c r="R247" s="54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7"/>
      <c r="AJ247" s="47"/>
      <c r="AK247" s="47"/>
      <c r="AL247" s="47"/>
      <c r="AM247" s="47"/>
      <c r="AN247" s="47"/>
      <c r="AO247" s="47"/>
      <c r="AP247" s="47"/>
      <c r="AQ247" s="47"/>
      <c r="AR247" s="1"/>
    </row>
    <row r="248" spans="16:44" ht="15.75">
      <c r="P248" s="54"/>
      <c r="Q248" s="54"/>
      <c r="R248" s="54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7"/>
      <c r="AJ248" s="47"/>
      <c r="AK248" s="47"/>
      <c r="AL248" s="47"/>
      <c r="AM248" s="47"/>
      <c r="AN248" s="47"/>
      <c r="AO248" s="47"/>
      <c r="AP248" s="47"/>
      <c r="AQ248" s="47"/>
      <c r="AR248" s="1"/>
    </row>
    <row r="249" spans="16:44" ht="15.75">
      <c r="P249" s="54"/>
      <c r="Q249" s="54"/>
      <c r="R249" s="54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7"/>
      <c r="AJ249" s="47"/>
      <c r="AK249" s="47"/>
      <c r="AL249" s="47"/>
      <c r="AM249" s="47"/>
      <c r="AN249" s="47"/>
      <c r="AO249" s="47"/>
      <c r="AP249" s="47"/>
      <c r="AQ249" s="47"/>
      <c r="AR249" s="1"/>
    </row>
    <row r="250" spans="16:44" ht="15.75">
      <c r="P250" s="54"/>
      <c r="Q250" s="54"/>
      <c r="R250" s="54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7"/>
      <c r="AJ250" s="47"/>
      <c r="AK250" s="47"/>
      <c r="AL250" s="47"/>
      <c r="AM250" s="47"/>
      <c r="AN250" s="47"/>
      <c r="AO250" s="47"/>
      <c r="AP250" s="47"/>
      <c r="AQ250" s="47"/>
      <c r="AR250" s="1"/>
    </row>
    <row r="251" spans="16:44" ht="15.75">
      <c r="P251" s="54"/>
      <c r="Q251" s="54"/>
      <c r="R251" s="54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7"/>
      <c r="AJ251" s="47"/>
      <c r="AK251" s="47"/>
      <c r="AL251" s="47"/>
      <c r="AM251" s="47"/>
      <c r="AN251" s="47"/>
      <c r="AO251" s="47"/>
      <c r="AP251" s="47"/>
      <c r="AQ251" s="47"/>
      <c r="AR251" s="1"/>
    </row>
    <row r="252" spans="16:44" ht="15.75">
      <c r="P252" s="54"/>
      <c r="Q252" s="54"/>
      <c r="R252" s="54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7"/>
      <c r="AJ252" s="47"/>
      <c r="AK252" s="47"/>
      <c r="AL252" s="47"/>
      <c r="AM252" s="47"/>
      <c r="AN252" s="47"/>
      <c r="AO252" s="47"/>
      <c r="AP252" s="47"/>
      <c r="AQ252" s="47"/>
      <c r="AR252" s="1"/>
    </row>
    <row r="253" spans="16:44" ht="15.75">
      <c r="P253" s="54"/>
      <c r="Q253" s="54"/>
      <c r="R253" s="54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7"/>
      <c r="AJ253" s="47"/>
      <c r="AK253" s="47"/>
      <c r="AL253" s="47"/>
      <c r="AM253" s="47"/>
      <c r="AN253" s="47"/>
      <c r="AO253" s="47"/>
      <c r="AP253" s="47"/>
      <c r="AQ253" s="47"/>
      <c r="AR253" s="1"/>
    </row>
    <row r="254" spans="16:44" ht="15.75">
      <c r="P254" s="54"/>
      <c r="Q254" s="54"/>
      <c r="R254" s="54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7"/>
      <c r="AJ254" s="47"/>
      <c r="AK254" s="47"/>
      <c r="AL254" s="47"/>
      <c r="AM254" s="47"/>
      <c r="AN254" s="47"/>
      <c r="AO254" s="47"/>
      <c r="AP254" s="47"/>
      <c r="AQ254" s="47"/>
      <c r="AR254" s="1"/>
    </row>
    <row r="255" spans="16:44" ht="15.75">
      <c r="P255" s="54"/>
      <c r="Q255" s="54"/>
      <c r="R255" s="54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7"/>
      <c r="AJ255" s="47"/>
      <c r="AK255" s="47"/>
      <c r="AL255" s="47"/>
      <c r="AM255" s="47"/>
      <c r="AN255" s="47"/>
      <c r="AO255" s="47"/>
      <c r="AP255" s="47"/>
      <c r="AQ255" s="47"/>
      <c r="AR255" s="1"/>
    </row>
    <row r="256" spans="16:44" ht="15.75">
      <c r="P256" s="54"/>
      <c r="Q256" s="54"/>
      <c r="R256" s="54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7"/>
      <c r="AJ256" s="47"/>
      <c r="AK256" s="47"/>
      <c r="AL256" s="47"/>
      <c r="AM256" s="47"/>
      <c r="AN256" s="47"/>
      <c r="AO256" s="47"/>
      <c r="AP256" s="47"/>
      <c r="AQ256" s="47"/>
      <c r="AR256" s="1"/>
    </row>
    <row r="257" spans="16:44" ht="15.75">
      <c r="P257" s="54"/>
      <c r="Q257" s="54"/>
      <c r="R257" s="54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7"/>
      <c r="AJ257" s="47"/>
      <c r="AK257" s="47"/>
      <c r="AL257" s="47"/>
      <c r="AM257" s="47"/>
      <c r="AN257" s="47"/>
      <c r="AO257" s="47"/>
      <c r="AP257" s="47"/>
      <c r="AQ257" s="47"/>
      <c r="AR257" s="1"/>
    </row>
    <row r="258" spans="16:44" ht="15.75">
      <c r="P258" s="54"/>
      <c r="Q258" s="54"/>
      <c r="R258" s="54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7"/>
      <c r="AJ258" s="47"/>
      <c r="AK258" s="47"/>
      <c r="AL258" s="47"/>
      <c r="AM258" s="47"/>
      <c r="AN258" s="47"/>
      <c r="AO258" s="47"/>
      <c r="AP258" s="47"/>
      <c r="AQ258" s="47"/>
      <c r="AR258" s="1"/>
    </row>
    <row r="259" spans="16:44" ht="15.75">
      <c r="P259" s="54"/>
      <c r="Q259" s="54"/>
      <c r="R259" s="54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7"/>
      <c r="AJ259" s="47"/>
      <c r="AK259" s="47"/>
      <c r="AL259" s="47"/>
      <c r="AM259" s="47"/>
      <c r="AN259" s="47"/>
      <c r="AO259" s="47"/>
      <c r="AP259" s="47"/>
      <c r="AQ259" s="47"/>
      <c r="AR259" s="1"/>
    </row>
    <row r="260" spans="16:44" ht="15.75">
      <c r="P260" s="54"/>
      <c r="Q260" s="54"/>
      <c r="R260" s="54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7"/>
      <c r="AJ260" s="47"/>
      <c r="AK260" s="47"/>
      <c r="AL260" s="47"/>
      <c r="AM260" s="47"/>
      <c r="AN260" s="47"/>
      <c r="AO260" s="47"/>
      <c r="AP260" s="47"/>
      <c r="AQ260" s="47"/>
      <c r="AR260" s="1"/>
    </row>
    <row r="261" spans="16:44" ht="15.75">
      <c r="P261" s="54"/>
      <c r="Q261" s="54"/>
      <c r="R261" s="54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7"/>
      <c r="AJ261" s="47"/>
      <c r="AK261" s="47"/>
      <c r="AL261" s="47"/>
      <c r="AM261" s="47"/>
      <c r="AN261" s="47"/>
      <c r="AO261" s="47"/>
      <c r="AP261" s="47"/>
      <c r="AQ261" s="47"/>
      <c r="AR261" s="1"/>
    </row>
    <row r="262" spans="16:44" ht="15.75">
      <c r="P262" s="54"/>
      <c r="Q262" s="54"/>
      <c r="R262" s="54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7"/>
      <c r="AJ262" s="47"/>
      <c r="AK262" s="47"/>
      <c r="AL262" s="47"/>
      <c r="AM262" s="47"/>
      <c r="AN262" s="47"/>
      <c r="AO262" s="47"/>
      <c r="AP262" s="47"/>
      <c r="AQ262" s="47"/>
      <c r="AR262" s="1"/>
    </row>
    <row r="263" spans="16:44" ht="15.75">
      <c r="P263" s="54"/>
      <c r="Q263" s="54"/>
      <c r="R263" s="54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7"/>
      <c r="AJ263" s="47"/>
      <c r="AK263" s="47"/>
      <c r="AL263" s="47"/>
      <c r="AM263" s="47"/>
      <c r="AN263" s="47"/>
      <c r="AO263" s="47"/>
      <c r="AP263" s="47"/>
      <c r="AQ263" s="47"/>
      <c r="AR263" s="1"/>
    </row>
    <row r="264" spans="16:44" ht="15.75">
      <c r="P264" s="54"/>
      <c r="Q264" s="54"/>
      <c r="R264" s="54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7"/>
      <c r="AJ264" s="47"/>
      <c r="AK264" s="47"/>
      <c r="AL264" s="47"/>
      <c r="AM264" s="47"/>
      <c r="AN264" s="47"/>
      <c r="AO264" s="47"/>
      <c r="AP264" s="47"/>
      <c r="AQ264" s="47"/>
      <c r="AR264" s="1"/>
    </row>
    <row r="265" spans="16:44" ht="15.75">
      <c r="P265" s="54"/>
      <c r="Q265" s="54"/>
      <c r="R265" s="54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7"/>
      <c r="AJ265" s="47"/>
      <c r="AK265" s="47"/>
      <c r="AL265" s="47"/>
      <c r="AM265" s="47"/>
      <c r="AN265" s="47"/>
      <c r="AO265" s="47"/>
      <c r="AP265" s="47"/>
      <c r="AQ265" s="47"/>
      <c r="AR265" s="1"/>
    </row>
    <row r="266" spans="16:44" ht="15.75">
      <c r="P266" s="54"/>
      <c r="Q266" s="54"/>
      <c r="R266" s="54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7"/>
      <c r="AJ266" s="47"/>
      <c r="AK266" s="47"/>
      <c r="AL266" s="47"/>
      <c r="AM266" s="47"/>
      <c r="AN266" s="47"/>
      <c r="AO266" s="47"/>
      <c r="AP266" s="47"/>
      <c r="AQ266" s="47"/>
      <c r="AR266" s="1"/>
    </row>
    <row r="267" spans="16:44" ht="15.75">
      <c r="P267" s="54"/>
      <c r="Q267" s="54"/>
      <c r="R267" s="54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7"/>
      <c r="AJ267" s="47"/>
      <c r="AK267" s="47"/>
      <c r="AL267" s="47"/>
      <c r="AM267" s="47"/>
      <c r="AN267" s="47"/>
      <c r="AO267" s="47"/>
      <c r="AP267" s="47"/>
      <c r="AQ267" s="47"/>
      <c r="AR267" s="1"/>
    </row>
    <row r="268" spans="16:44" ht="15.75">
      <c r="P268" s="54"/>
      <c r="Q268" s="54"/>
      <c r="R268" s="54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7"/>
      <c r="AJ268" s="47"/>
      <c r="AK268" s="47"/>
      <c r="AL268" s="47"/>
      <c r="AM268" s="47"/>
      <c r="AN268" s="47"/>
      <c r="AO268" s="47"/>
      <c r="AP268" s="47"/>
      <c r="AQ268" s="47"/>
      <c r="AR268" s="1"/>
    </row>
    <row r="269" spans="16:44" ht="15.75">
      <c r="P269" s="54"/>
      <c r="Q269" s="54"/>
      <c r="R269" s="54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7"/>
      <c r="AJ269" s="47"/>
      <c r="AK269" s="47"/>
      <c r="AL269" s="47"/>
      <c r="AM269" s="47"/>
      <c r="AN269" s="47"/>
      <c r="AO269" s="47"/>
      <c r="AP269" s="47"/>
      <c r="AQ269" s="47"/>
      <c r="AR269" s="1"/>
    </row>
    <row r="270" spans="16:44" ht="15.75">
      <c r="P270" s="54"/>
      <c r="Q270" s="54"/>
      <c r="R270" s="54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7"/>
      <c r="AJ270" s="47"/>
      <c r="AK270" s="47"/>
      <c r="AL270" s="47"/>
      <c r="AM270" s="47"/>
      <c r="AN270" s="47"/>
      <c r="AO270" s="47"/>
      <c r="AP270" s="47"/>
      <c r="AQ270" s="47"/>
      <c r="AR270" s="1"/>
    </row>
    <row r="271" spans="16:44" ht="15.75">
      <c r="P271" s="54"/>
      <c r="Q271" s="54"/>
      <c r="R271" s="54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7"/>
      <c r="AJ271" s="47"/>
      <c r="AK271" s="47"/>
      <c r="AL271" s="47"/>
      <c r="AM271" s="47"/>
      <c r="AN271" s="47"/>
      <c r="AO271" s="47"/>
      <c r="AP271" s="47"/>
      <c r="AQ271" s="47"/>
      <c r="AR271" s="1"/>
    </row>
    <row r="272" spans="16:44" ht="15.75">
      <c r="P272" s="54"/>
      <c r="Q272" s="54"/>
      <c r="R272" s="54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7"/>
      <c r="AJ272" s="47"/>
      <c r="AK272" s="47"/>
      <c r="AL272" s="47"/>
      <c r="AM272" s="47"/>
      <c r="AN272" s="47"/>
      <c r="AO272" s="47"/>
      <c r="AP272" s="47"/>
      <c r="AQ272" s="47"/>
      <c r="AR272" s="1"/>
    </row>
    <row r="273" spans="16:44" ht="15.75">
      <c r="P273" s="54"/>
      <c r="Q273" s="54"/>
      <c r="R273" s="54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7"/>
      <c r="AJ273" s="47"/>
      <c r="AK273" s="47"/>
      <c r="AL273" s="47"/>
      <c r="AM273" s="47"/>
      <c r="AN273" s="47"/>
      <c r="AO273" s="47"/>
      <c r="AP273" s="47"/>
      <c r="AQ273" s="47"/>
      <c r="AR273" s="1"/>
    </row>
    <row r="274" spans="16:44" ht="15.75">
      <c r="P274" s="54"/>
      <c r="Q274" s="54"/>
      <c r="R274" s="54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7"/>
      <c r="AJ274" s="47"/>
      <c r="AK274" s="47"/>
      <c r="AL274" s="47"/>
      <c r="AM274" s="47"/>
      <c r="AN274" s="47"/>
      <c r="AO274" s="47"/>
      <c r="AP274" s="47"/>
      <c r="AQ274" s="47"/>
      <c r="AR274" s="1"/>
    </row>
    <row r="275" spans="16:44" ht="15.75">
      <c r="P275" s="54"/>
      <c r="Q275" s="54"/>
      <c r="R275" s="54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7"/>
      <c r="AJ275" s="47"/>
      <c r="AK275" s="47"/>
      <c r="AL275" s="47"/>
      <c r="AM275" s="47"/>
      <c r="AN275" s="47"/>
      <c r="AO275" s="47"/>
      <c r="AP275" s="47"/>
      <c r="AQ275" s="47"/>
      <c r="AR275" s="1"/>
    </row>
    <row r="276" spans="16:44" ht="15.75">
      <c r="P276" s="54"/>
      <c r="Q276" s="54"/>
      <c r="R276" s="54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7"/>
      <c r="AJ276" s="47"/>
      <c r="AK276" s="47"/>
      <c r="AL276" s="47"/>
      <c r="AM276" s="47"/>
      <c r="AN276" s="47"/>
      <c r="AO276" s="47"/>
      <c r="AP276" s="47"/>
      <c r="AQ276" s="47"/>
      <c r="AR276" s="1"/>
    </row>
    <row r="277" spans="16:44" ht="15.75">
      <c r="P277" s="54"/>
      <c r="Q277" s="54"/>
      <c r="R277" s="54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7"/>
      <c r="AJ277" s="47"/>
      <c r="AK277" s="47"/>
      <c r="AL277" s="47"/>
      <c r="AM277" s="47"/>
      <c r="AN277" s="47"/>
      <c r="AO277" s="47"/>
      <c r="AP277" s="47"/>
      <c r="AQ277" s="47"/>
      <c r="AR277" s="1"/>
    </row>
    <row r="278" spans="16:44" ht="15.75">
      <c r="P278" s="54"/>
      <c r="Q278" s="54"/>
      <c r="R278" s="54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7"/>
      <c r="AJ278" s="47"/>
      <c r="AK278" s="47"/>
      <c r="AL278" s="47"/>
      <c r="AM278" s="47"/>
      <c r="AN278" s="47"/>
      <c r="AO278" s="47"/>
      <c r="AP278" s="47"/>
      <c r="AQ278" s="47"/>
      <c r="AR278" s="1"/>
    </row>
    <row r="279" spans="16:44" ht="15.75">
      <c r="P279" s="54"/>
      <c r="Q279" s="54"/>
      <c r="R279" s="54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7"/>
      <c r="AJ279" s="47"/>
      <c r="AK279" s="47"/>
      <c r="AL279" s="47"/>
      <c r="AM279" s="47"/>
      <c r="AN279" s="47"/>
      <c r="AO279" s="47"/>
      <c r="AP279" s="47"/>
      <c r="AQ279" s="47"/>
      <c r="AR279" s="1"/>
    </row>
    <row r="280" spans="16:44" ht="15.75">
      <c r="P280" s="54"/>
      <c r="Q280" s="54"/>
      <c r="R280" s="54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7"/>
      <c r="AJ280" s="47"/>
      <c r="AK280" s="47"/>
      <c r="AL280" s="47"/>
      <c r="AM280" s="47"/>
      <c r="AN280" s="47"/>
      <c r="AO280" s="47"/>
      <c r="AP280" s="47"/>
      <c r="AQ280" s="47"/>
      <c r="AR280" s="1"/>
    </row>
    <row r="281" spans="16:44" ht="15.75">
      <c r="P281" s="54"/>
      <c r="Q281" s="54"/>
      <c r="R281" s="54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7"/>
      <c r="AJ281" s="47"/>
      <c r="AK281" s="47"/>
      <c r="AL281" s="47"/>
      <c r="AM281" s="47"/>
      <c r="AN281" s="47"/>
      <c r="AO281" s="47"/>
      <c r="AP281" s="47"/>
      <c r="AQ281" s="47"/>
      <c r="AR281" s="1"/>
    </row>
    <row r="282" spans="16:44" ht="15.75">
      <c r="P282" s="54"/>
      <c r="Q282" s="54"/>
      <c r="R282" s="54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7"/>
      <c r="AJ282" s="47"/>
      <c r="AK282" s="47"/>
      <c r="AL282" s="47"/>
      <c r="AM282" s="47"/>
      <c r="AN282" s="47"/>
      <c r="AO282" s="47"/>
      <c r="AP282" s="47"/>
      <c r="AQ282" s="47"/>
      <c r="AR282" s="1"/>
    </row>
    <row r="283" spans="16:44" ht="15.75">
      <c r="P283" s="54"/>
      <c r="Q283" s="54"/>
      <c r="R283" s="54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7"/>
      <c r="AJ283" s="47"/>
      <c r="AK283" s="47"/>
      <c r="AL283" s="47"/>
      <c r="AM283" s="47"/>
      <c r="AN283" s="47"/>
      <c r="AO283" s="47"/>
      <c r="AP283" s="47"/>
      <c r="AQ283" s="47"/>
      <c r="AR283" s="1"/>
    </row>
    <row r="284" spans="16:44" ht="15.75">
      <c r="P284" s="54"/>
      <c r="Q284" s="54"/>
      <c r="R284" s="54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7"/>
      <c r="AJ284" s="47"/>
      <c r="AK284" s="47"/>
      <c r="AL284" s="47"/>
      <c r="AM284" s="47"/>
      <c r="AN284" s="47"/>
      <c r="AO284" s="47"/>
      <c r="AP284" s="47"/>
      <c r="AQ284" s="47"/>
      <c r="AR284" s="1"/>
    </row>
    <row r="285" spans="16:44" ht="15.75">
      <c r="P285" s="54"/>
      <c r="Q285" s="54"/>
      <c r="R285" s="54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7"/>
      <c r="AJ285" s="47"/>
      <c r="AK285" s="47"/>
      <c r="AL285" s="47"/>
      <c r="AM285" s="47"/>
      <c r="AN285" s="47"/>
      <c r="AO285" s="47"/>
      <c r="AP285" s="47"/>
      <c r="AQ285" s="47"/>
      <c r="AR285" s="1"/>
    </row>
    <row r="286" spans="16:44" ht="15.75">
      <c r="P286" s="54"/>
      <c r="Q286" s="54"/>
      <c r="R286" s="54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7"/>
      <c r="AJ286" s="47"/>
      <c r="AK286" s="47"/>
      <c r="AL286" s="47"/>
      <c r="AM286" s="47"/>
      <c r="AN286" s="47"/>
      <c r="AO286" s="47"/>
      <c r="AP286" s="47"/>
      <c r="AQ286" s="47"/>
      <c r="AR286" s="1"/>
    </row>
    <row r="287" spans="16:44" ht="15.75">
      <c r="P287" s="54"/>
      <c r="Q287" s="54"/>
      <c r="R287" s="54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7"/>
      <c r="AJ287" s="47"/>
      <c r="AK287" s="47"/>
      <c r="AL287" s="47"/>
      <c r="AM287" s="47"/>
      <c r="AN287" s="47"/>
      <c r="AO287" s="47"/>
      <c r="AP287" s="47"/>
      <c r="AQ287" s="47"/>
      <c r="AR287" s="1"/>
    </row>
    <row r="288" spans="16:44" ht="15.75">
      <c r="P288" s="54"/>
      <c r="Q288" s="54"/>
      <c r="R288" s="54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7"/>
      <c r="AJ288" s="47"/>
      <c r="AK288" s="47"/>
      <c r="AL288" s="47"/>
      <c r="AM288" s="47"/>
      <c r="AN288" s="47"/>
      <c r="AO288" s="47"/>
      <c r="AP288" s="47"/>
      <c r="AQ288" s="47"/>
      <c r="AR288" s="1"/>
    </row>
    <row r="289" spans="16:44" ht="15.75">
      <c r="P289" s="54"/>
      <c r="Q289" s="54"/>
      <c r="R289" s="54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7"/>
      <c r="AJ289" s="47"/>
      <c r="AK289" s="47"/>
      <c r="AL289" s="47"/>
      <c r="AM289" s="47"/>
      <c r="AN289" s="47"/>
      <c r="AO289" s="47"/>
      <c r="AP289" s="47"/>
      <c r="AQ289" s="47"/>
      <c r="AR289" s="1"/>
    </row>
    <row r="290" spans="16:44" ht="15.75">
      <c r="P290" s="54"/>
      <c r="Q290" s="54"/>
      <c r="R290" s="54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7"/>
      <c r="AJ290" s="47"/>
      <c r="AK290" s="47"/>
      <c r="AL290" s="47"/>
      <c r="AM290" s="47"/>
      <c r="AN290" s="47"/>
      <c r="AO290" s="47"/>
      <c r="AP290" s="47"/>
      <c r="AQ290" s="47"/>
      <c r="AR290" s="1"/>
    </row>
    <row r="291" spans="16:44" ht="15.75">
      <c r="P291" s="54"/>
      <c r="Q291" s="54"/>
      <c r="R291" s="54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7"/>
      <c r="AJ291" s="47"/>
      <c r="AK291" s="47"/>
      <c r="AL291" s="47"/>
      <c r="AM291" s="47"/>
      <c r="AN291" s="47"/>
      <c r="AO291" s="47"/>
      <c r="AP291" s="47"/>
      <c r="AQ291" s="47"/>
      <c r="AR291" s="1"/>
    </row>
    <row r="292" spans="16:44" ht="15.75">
      <c r="P292" s="54"/>
      <c r="Q292" s="54"/>
      <c r="R292" s="54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7"/>
      <c r="AJ292" s="47"/>
      <c r="AK292" s="47"/>
      <c r="AL292" s="47"/>
      <c r="AM292" s="47"/>
      <c r="AN292" s="47"/>
      <c r="AO292" s="47"/>
      <c r="AP292" s="47"/>
      <c r="AQ292" s="47"/>
      <c r="AR292" s="1"/>
    </row>
    <row r="293" spans="16:44" ht="15.75">
      <c r="P293" s="54"/>
      <c r="Q293" s="54"/>
      <c r="R293" s="54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7"/>
      <c r="AJ293" s="47"/>
      <c r="AK293" s="47"/>
      <c r="AL293" s="47"/>
      <c r="AM293" s="47"/>
      <c r="AN293" s="47"/>
      <c r="AO293" s="47"/>
      <c r="AP293" s="47"/>
      <c r="AQ293" s="47"/>
      <c r="AR293" s="1"/>
    </row>
    <row r="294" spans="16:44" ht="15.75">
      <c r="P294" s="54"/>
      <c r="Q294" s="54"/>
      <c r="R294" s="54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7"/>
      <c r="AJ294" s="47"/>
      <c r="AK294" s="47"/>
      <c r="AL294" s="47"/>
      <c r="AM294" s="47"/>
      <c r="AN294" s="47"/>
      <c r="AO294" s="47"/>
      <c r="AP294" s="47"/>
      <c r="AQ294" s="47"/>
      <c r="AR294" s="1"/>
    </row>
    <row r="295" spans="16:44" ht="15.75">
      <c r="P295" s="54"/>
      <c r="Q295" s="54"/>
      <c r="R295" s="54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7"/>
      <c r="AJ295" s="47"/>
      <c r="AK295" s="47"/>
      <c r="AL295" s="47"/>
      <c r="AM295" s="47"/>
      <c r="AN295" s="47"/>
      <c r="AO295" s="47"/>
      <c r="AP295" s="47"/>
      <c r="AQ295" s="47"/>
      <c r="AR295" s="1"/>
    </row>
    <row r="296" spans="16:44" ht="15.75">
      <c r="P296" s="54"/>
      <c r="Q296" s="54"/>
      <c r="R296" s="54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7"/>
      <c r="AJ296" s="47"/>
      <c r="AK296" s="47"/>
      <c r="AL296" s="47"/>
      <c r="AM296" s="47"/>
      <c r="AN296" s="47"/>
      <c r="AO296" s="47"/>
      <c r="AP296" s="47"/>
      <c r="AQ296" s="47"/>
      <c r="AR296" s="1"/>
    </row>
    <row r="297" spans="16:44" ht="15.75">
      <c r="P297" s="54"/>
      <c r="Q297" s="54"/>
      <c r="R297" s="54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7"/>
      <c r="AJ297" s="47"/>
      <c r="AK297" s="47"/>
      <c r="AL297" s="47"/>
      <c r="AM297" s="47"/>
      <c r="AN297" s="47"/>
      <c r="AO297" s="47"/>
      <c r="AP297" s="47"/>
      <c r="AQ297" s="47"/>
      <c r="AR297" s="1"/>
    </row>
    <row r="298" spans="16:44" ht="15.75">
      <c r="P298" s="54"/>
      <c r="Q298" s="54"/>
      <c r="R298" s="54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7"/>
      <c r="AJ298" s="47"/>
      <c r="AK298" s="47"/>
      <c r="AL298" s="47"/>
      <c r="AM298" s="47"/>
      <c r="AN298" s="47"/>
      <c r="AO298" s="47"/>
      <c r="AP298" s="47"/>
      <c r="AQ298" s="47"/>
      <c r="AR298" s="1"/>
    </row>
    <row r="299" spans="16:44" ht="15.75">
      <c r="P299" s="54"/>
      <c r="Q299" s="54"/>
      <c r="R299" s="54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7"/>
      <c r="AJ299" s="47"/>
      <c r="AK299" s="47"/>
      <c r="AL299" s="47"/>
      <c r="AM299" s="47"/>
      <c r="AN299" s="47"/>
      <c r="AO299" s="47"/>
      <c r="AP299" s="47"/>
      <c r="AQ299" s="47"/>
      <c r="AR299" s="1"/>
    </row>
    <row r="300" spans="16:44" ht="15.75">
      <c r="P300" s="54"/>
      <c r="Q300" s="54"/>
      <c r="R300" s="54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7"/>
      <c r="AJ300" s="47"/>
      <c r="AK300" s="47"/>
      <c r="AL300" s="47"/>
      <c r="AM300" s="47"/>
      <c r="AN300" s="47"/>
      <c r="AO300" s="47"/>
      <c r="AP300" s="47"/>
      <c r="AQ300" s="47"/>
      <c r="AR300" s="1"/>
    </row>
    <row r="301" spans="16:44" ht="15.75">
      <c r="P301" s="54"/>
      <c r="Q301" s="54"/>
      <c r="R301" s="54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7"/>
      <c r="AJ301" s="47"/>
      <c r="AK301" s="47"/>
      <c r="AL301" s="47"/>
      <c r="AM301" s="47"/>
      <c r="AN301" s="47"/>
      <c r="AO301" s="47"/>
      <c r="AP301" s="47"/>
      <c r="AQ301" s="47"/>
      <c r="AR301" s="1"/>
    </row>
    <row r="302" spans="16:44" ht="15.75">
      <c r="P302" s="54"/>
      <c r="Q302" s="54"/>
      <c r="R302" s="54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7"/>
      <c r="AJ302" s="47"/>
      <c r="AK302" s="47"/>
      <c r="AL302" s="47"/>
      <c r="AM302" s="47"/>
      <c r="AN302" s="47"/>
      <c r="AO302" s="47"/>
      <c r="AP302" s="47"/>
      <c r="AQ302" s="47"/>
      <c r="AR302" s="1"/>
    </row>
    <row r="303" spans="16:44" ht="15.75">
      <c r="P303" s="54"/>
      <c r="Q303" s="54"/>
      <c r="R303" s="54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7"/>
      <c r="AJ303" s="47"/>
      <c r="AK303" s="47"/>
      <c r="AL303" s="47"/>
      <c r="AM303" s="47"/>
      <c r="AN303" s="47"/>
      <c r="AO303" s="47"/>
      <c r="AP303" s="47"/>
      <c r="AQ303" s="47"/>
      <c r="AR303" s="1"/>
    </row>
    <row r="304" spans="16:44" ht="15.75">
      <c r="P304" s="54"/>
      <c r="Q304" s="54"/>
      <c r="R304" s="54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7"/>
      <c r="AJ304" s="47"/>
      <c r="AK304" s="47"/>
      <c r="AL304" s="47"/>
      <c r="AM304" s="47"/>
      <c r="AN304" s="47"/>
      <c r="AO304" s="47"/>
      <c r="AP304" s="47"/>
      <c r="AQ304" s="47"/>
      <c r="AR304" s="1"/>
    </row>
    <row r="305" spans="16:44" ht="15.75">
      <c r="P305" s="54"/>
      <c r="Q305" s="54"/>
      <c r="R305" s="54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7"/>
      <c r="AJ305" s="47"/>
      <c r="AK305" s="47"/>
      <c r="AL305" s="47"/>
      <c r="AM305" s="47"/>
      <c r="AN305" s="47"/>
      <c r="AO305" s="47"/>
      <c r="AP305" s="47"/>
      <c r="AQ305" s="47"/>
      <c r="AR305" s="1"/>
    </row>
    <row r="306" spans="16:44" ht="15.75">
      <c r="P306" s="54"/>
      <c r="Q306" s="54"/>
      <c r="R306" s="54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7"/>
      <c r="AJ306" s="47"/>
      <c r="AK306" s="47"/>
      <c r="AL306" s="47"/>
      <c r="AM306" s="47"/>
      <c r="AN306" s="47"/>
      <c r="AO306" s="47"/>
      <c r="AP306" s="47"/>
      <c r="AQ306" s="47"/>
      <c r="AR306" s="1"/>
    </row>
    <row r="307" spans="16:44" ht="15.75">
      <c r="P307" s="54"/>
      <c r="Q307" s="54"/>
      <c r="R307" s="54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7"/>
      <c r="AJ307" s="47"/>
      <c r="AK307" s="47"/>
      <c r="AL307" s="47"/>
      <c r="AM307" s="47"/>
      <c r="AN307" s="47"/>
      <c r="AO307" s="47"/>
      <c r="AP307" s="47"/>
      <c r="AQ307" s="47"/>
      <c r="AR307" s="1"/>
    </row>
    <row r="308" spans="16:44" ht="15.75">
      <c r="P308" s="54"/>
      <c r="Q308" s="54"/>
      <c r="R308" s="54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7"/>
      <c r="AJ308" s="47"/>
      <c r="AK308" s="47"/>
      <c r="AL308" s="47"/>
      <c r="AM308" s="47"/>
      <c r="AN308" s="47"/>
      <c r="AO308" s="47"/>
      <c r="AP308" s="47"/>
      <c r="AQ308" s="47"/>
      <c r="AR308" s="1"/>
    </row>
    <row r="309" spans="16:44" ht="15.75">
      <c r="P309" s="54"/>
      <c r="Q309" s="54"/>
      <c r="R309" s="54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7"/>
      <c r="AJ309" s="47"/>
      <c r="AK309" s="47"/>
      <c r="AL309" s="47"/>
      <c r="AM309" s="47"/>
      <c r="AN309" s="47"/>
      <c r="AO309" s="47"/>
      <c r="AP309" s="47"/>
      <c r="AQ309" s="47"/>
      <c r="AR309" s="1"/>
    </row>
    <row r="310" spans="16:44" ht="15.75">
      <c r="P310" s="54"/>
      <c r="Q310" s="54"/>
      <c r="R310" s="54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7"/>
      <c r="AJ310" s="47"/>
      <c r="AK310" s="47"/>
      <c r="AL310" s="47"/>
      <c r="AM310" s="47"/>
      <c r="AN310" s="47"/>
      <c r="AO310" s="47"/>
      <c r="AP310" s="47"/>
      <c r="AQ310" s="47"/>
      <c r="AR310" s="1"/>
    </row>
    <row r="311" spans="16:44" ht="15.75">
      <c r="P311" s="54"/>
      <c r="Q311" s="54"/>
      <c r="R311" s="54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7"/>
      <c r="AJ311" s="47"/>
      <c r="AK311" s="47"/>
      <c r="AL311" s="47"/>
      <c r="AM311" s="47"/>
      <c r="AN311" s="47"/>
      <c r="AO311" s="47"/>
      <c r="AP311" s="47"/>
      <c r="AQ311" s="47"/>
      <c r="AR311" s="1"/>
    </row>
    <row r="312" spans="16:44" ht="15.75">
      <c r="P312" s="54"/>
      <c r="Q312" s="54"/>
      <c r="R312" s="54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7"/>
      <c r="AJ312" s="47"/>
      <c r="AK312" s="47"/>
      <c r="AL312" s="47"/>
      <c r="AM312" s="47"/>
      <c r="AN312" s="47"/>
      <c r="AO312" s="47"/>
      <c r="AP312" s="47"/>
      <c r="AQ312" s="47"/>
      <c r="AR312" s="1"/>
    </row>
    <row r="313" spans="16:44" ht="15.75">
      <c r="P313" s="54"/>
      <c r="Q313" s="54"/>
      <c r="R313" s="54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7"/>
      <c r="AJ313" s="47"/>
      <c r="AK313" s="47"/>
      <c r="AL313" s="47"/>
      <c r="AM313" s="47"/>
      <c r="AN313" s="47"/>
      <c r="AO313" s="47"/>
      <c r="AP313" s="47"/>
      <c r="AQ313" s="47"/>
      <c r="AR313" s="1"/>
    </row>
    <row r="314" spans="16:44" ht="15.75">
      <c r="P314" s="54"/>
      <c r="Q314" s="54"/>
      <c r="R314" s="54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7"/>
      <c r="AJ314" s="47"/>
      <c r="AK314" s="47"/>
      <c r="AL314" s="47"/>
      <c r="AM314" s="47"/>
      <c r="AN314" s="47"/>
      <c r="AO314" s="47"/>
      <c r="AP314" s="47"/>
      <c r="AQ314" s="47"/>
      <c r="AR314" s="1"/>
    </row>
    <row r="315" spans="16:44" ht="15.75">
      <c r="P315" s="54"/>
      <c r="Q315" s="54"/>
      <c r="R315" s="54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7"/>
      <c r="AJ315" s="47"/>
      <c r="AK315" s="47"/>
      <c r="AL315" s="47"/>
      <c r="AM315" s="47"/>
      <c r="AN315" s="47"/>
      <c r="AO315" s="47"/>
      <c r="AP315" s="47"/>
      <c r="AQ315" s="47"/>
      <c r="AR315" s="1"/>
    </row>
    <row r="316" spans="16:44" ht="15.75">
      <c r="P316" s="54"/>
      <c r="Q316" s="54"/>
      <c r="R316" s="54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7"/>
      <c r="AJ316" s="47"/>
      <c r="AK316" s="47"/>
      <c r="AL316" s="47"/>
      <c r="AM316" s="47"/>
      <c r="AN316" s="47"/>
      <c r="AO316" s="47"/>
      <c r="AP316" s="47"/>
      <c r="AQ316" s="47"/>
      <c r="AR316" s="1"/>
    </row>
    <row r="317" spans="16:44" ht="15.75">
      <c r="P317" s="54"/>
      <c r="Q317" s="54"/>
      <c r="R317" s="54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7"/>
      <c r="AJ317" s="47"/>
      <c r="AK317" s="47"/>
      <c r="AL317" s="47"/>
      <c r="AM317" s="47"/>
      <c r="AN317" s="47"/>
      <c r="AO317" s="47"/>
      <c r="AP317" s="47"/>
      <c r="AQ317" s="47"/>
      <c r="AR317" s="1"/>
    </row>
    <row r="318" spans="16:44" ht="15.75">
      <c r="P318" s="54"/>
      <c r="Q318" s="54"/>
      <c r="R318" s="54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7"/>
      <c r="AJ318" s="47"/>
      <c r="AK318" s="47"/>
      <c r="AL318" s="47"/>
      <c r="AM318" s="47"/>
      <c r="AN318" s="47"/>
      <c r="AO318" s="47"/>
      <c r="AP318" s="47"/>
      <c r="AQ318" s="47"/>
      <c r="AR318" s="1"/>
    </row>
    <row r="319" spans="16:44" ht="15.75">
      <c r="P319" s="54"/>
      <c r="Q319" s="54"/>
      <c r="R319" s="54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7"/>
      <c r="AJ319" s="47"/>
      <c r="AK319" s="47"/>
      <c r="AL319" s="47"/>
      <c r="AM319" s="47"/>
      <c r="AN319" s="47"/>
      <c r="AO319" s="47"/>
      <c r="AP319" s="47"/>
      <c r="AQ319" s="47"/>
      <c r="AR319" s="1"/>
    </row>
    <row r="320" spans="16:44" ht="15.75">
      <c r="P320" s="54"/>
      <c r="Q320" s="54"/>
      <c r="R320" s="54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7"/>
      <c r="AJ320" s="47"/>
      <c r="AK320" s="47"/>
      <c r="AL320" s="47"/>
      <c r="AM320" s="47"/>
      <c r="AN320" s="47"/>
      <c r="AO320" s="47"/>
      <c r="AP320" s="47"/>
      <c r="AQ320" s="47"/>
      <c r="AR320" s="1"/>
    </row>
    <row r="321" spans="16:44" ht="15.75">
      <c r="P321" s="54"/>
      <c r="Q321" s="54"/>
      <c r="R321" s="54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7"/>
      <c r="AJ321" s="47"/>
      <c r="AK321" s="47"/>
      <c r="AL321" s="47"/>
      <c r="AM321" s="47"/>
      <c r="AN321" s="47"/>
      <c r="AO321" s="47"/>
      <c r="AP321" s="47"/>
      <c r="AQ321" s="47"/>
      <c r="AR321" s="1"/>
    </row>
    <row r="322" spans="16:44" ht="15.75">
      <c r="P322" s="54"/>
      <c r="Q322" s="54"/>
      <c r="R322" s="54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7"/>
      <c r="AJ322" s="47"/>
      <c r="AK322" s="47"/>
      <c r="AL322" s="47"/>
      <c r="AM322" s="47"/>
      <c r="AN322" s="47"/>
      <c r="AO322" s="47"/>
      <c r="AP322" s="47"/>
      <c r="AQ322" s="47"/>
      <c r="AR322" s="1"/>
    </row>
    <row r="323" spans="16:44" ht="15.75">
      <c r="P323" s="54"/>
      <c r="Q323" s="54"/>
      <c r="R323" s="54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7"/>
      <c r="AJ323" s="47"/>
      <c r="AK323" s="47"/>
      <c r="AL323" s="47"/>
      <c r="AM323" s="47"/>
      <c r="AN323" s="47"/>
      <c r="AO323" s="47"/>
      <c r="AP323" s="47"/>
      <c r="AQ323" s="47"/>
      <c r="AR323" s="1"/>
    </row>
    <row r="324" spans="16:44" ht="15.75">
      <c r="P324" s="54"/>
      <c r="Q324" s="54"/>
      <c r="R324" s="54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7"/>
      <c r="AJ324" s="47"/>
      <c r="AK324" s="47"/>
      <c r="AL324" s="47"/>
      <c r="AM324" s="47"/>
      <c r="AN324" s="47"/>
      <c r="AO324" s="47"/>
      <c r="AP324" s="47"/>
      <c r="AQ324" s="47"/>
      <c r="AR324" s="1"/>
    </row>
    <row r="325" spans="16:44" ht="15.75">
      <c r="P325" s="54"/>
      <c r="Q325" s="54"/>
      <c r="R325" s="54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7"/>
      <c r="AJ325" s="47"/>
      <c r="AK325" s="47"/>
      <c r="AL325" s="47"/>
      <c r="AM325" s="47"/>
      <c r="AN325" s="47"/>
      <c r="AO325" s="47"/>
      <c r="AP325" s="47"/>
      <c r="AQ325" s="47"/>
      <c r="AR325" s="1"/>
    </row>
    <row r="326" spans="16:44" ht="15.75">
      <c r="P326" s="54"/>
      <c r="Q326" s="54"/>
      <c r="R326" s="54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7"/>
      <c r="AJ326" s="47"/>
      <c r="AK326" s="47"/>
      <c r="AL326" s="47"/>
      <c r="AM326" s="47"/>
      <c r="AN326" s="47"/>
      <c r="AO326" s="47"/>
      <c r="AP326" s="47"/>
      <c r="AQ326" s="47"/>
      <c r="AR326" s="1"/>
    </row>
    <row r="327" spans="16:44" ht="15.75">
      <c r="P327" s="54"/>
      <c r="Q327" s="54"/>
      <c r="R327" s="54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7"/>
      <c r="AJ327" s="47"/>
      <c r="AK327" s="47"/>
      <c r="AL327" s="47"/>
      <c r="AM327" s="47"/>
      <c r="AN327" s="47"/>
      <c r="AO327" s="47"/>
      <c r="AP327" s="47"/>
      <c r="AQ327" s="47"/>
      <c r="AR327" s="1"/>
    </row>
    <row r="328" spans="16:44" ht="15.75">
      <c r="P328" s="54"/>
      <c r="Q328" s="54"/>
      <c r="R328" s="54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7"/>
      <c r="AJ328" s="47"/>
      <c r="AK328" s="47"/>
      <c r="AL328" s="47"/>
      <c r="AM328" s="47"/>
      <c r="AN328" s="47"/>
      <c r="AO328" s="47"/>
      <c r="AP328" s="47"/>
      <c r="AQ328" s="47"/>
      <c r="AR328" s="1"/>
    </row>
    <row r="329" spans="16:44" ht="15.75">
      <c r="P329" s="54"/>
      <c r="Q329" s="54"/>
      <c r="R329" s="54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7"/>
      <c r="AJ329" s="47"/>
      <c r="AK329" s="47"/>
      <c r="AL329" s="47"/>
      <c r="AM329" s="47"/>
      <c r="AN329" s="47"/>
      <c r="AO329" s="47"/>
      <c r="AP329" s="47"/>
      <c r="AQ329" s="47"/>
      <c r="AR329" s="1"/>
    </row>
    <row r="330" spans="16:44" ht="15.75">
      <c r="P330" s="54"/>
      <c r="Q330" s="54"/>
      <c r="R330" s="54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7"/>
      <c r="AJ330" s="47"/>
      <c r="AK330" s="47"/>
      <c r="AL330" s="47"/>
      <c r="AM330" s="47"/>
      <c r="AN330" s="47"/>
      <c r="AO330" s="47"/>
      <c r="AP330" s="47"/>
      <c r="AQ330" s="47"/>
      <c r="AR330" s="1"/>
    </row>
    <row r="331" spans="16:44" ht="15.75">
      <c r="P331" s="54"/>
      <c r="Q331" s="54"/>
      <c r="R331" s="54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7"/>
      <c r="AJ331" s="47"/>
      <c r="AK331" s="47"/>
      <c r="AL331" s="47"/>
      <c r="AM331" s="47"/>
      <c r="AN331" s="47"/>
      <c r="AO331" s="47"/>
      <c r="AP331" s="47"/>
      <c r="AQ331" s="47"/>
      <c r="AR331" s="1"/>
    </row>
    <row r="332" spans="16:44" ht="15.75">
      <c r="P332" s="54"/>
      <c r="Q332" s="54"/>
      <c r="R332" s="54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7"/>
      <c r="AJ332" s="47"/>
      <c r="AK332" s="47"/>
      <c r="AL332" s="47"/>
      <c r="AM332" s="47"/>
      <c r="AN332" s="47"/>
      <c r="AO332" s="47"/>
      <c r="AP332" s="47"/>
      <c r="AQ332" s="47"/>
      <c r="AR332" s="1"/>
    </row>
    <row r="333" spans="16:44" ht="15.75">
      <c r="P333" s="54"/>
      <c r="Q333" s="54"/>
      <c r="R333" s="54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7"/>
      <c r="AJ333" s="47"/>
      <c r="AK333" s="47"/>
      <c r="AL333" s="47"/>
      <c r="AM333" s="47"/>
      <c r="AN333" s="47"/>
      <c r="AO333" s="47"/>
      <c r="AP333" s="47"/>
      <c r="AQ333" s="47"/>
      <c r="AR333" s="1"/>
    </row>
    <row r="334" spans="16:44" ht="15.75">
      <c r="P334" s="54"/>
      <c r="Q334" s="54"/>
      <c r="R334" s="54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7"/>
      <c r="AJ334" s="47"/>
      <c r="AK334" s="47"/>
      <c r="AL334" s="47"/>
      <c r="AM334" s="47"/>
      <c r="AN334" s="47"/>
      <c r="AO334" s="47"/>
      <c r="AP334" s="47"/>
      <c r="AQ334" s="47"/>
      <c r="AR334" s="1"/>
    </row>
    <row r="335" spans="16:44" ht="15.75">
      <c r="P335" s="54"/>
      <c r="Q335" s="54"/>
      <c r="R335" s="54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7"/>
      <c r="AJ335" s="47"/>
      <c r="AK335" s="47"/>
      <c r="AL335" s="47"/>
      <c r="AM335" s="47"/>
      <c r="AN335" s="47"/>
      <c r="AO335" s="47"/>
      <c r="AP335" s="47"/>
      <c r="AQ335" s="47"/>
      <c r="AR335" s="1"/>
    </row>
    <row r="336" spans="16:44" ht="15.75">
      <c r="P336" s="54"/>
      <c r="Q336" s="54"/>
      <c r="R336" s="54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7"/>
      <c r="AJ336" s="47"/>
      <c r="AK336" s="47"/>
      <c r="AL336" s="47"/>
      <c r="AM336" s="47"/>
      <c r="AN336" s="47"/>
      <c r="AO336" s="47"/>
      <c r="AP336" s="47"/>
      <c r="AQ336" s="47"/>
      <c r="AR336" s="1"/>
    </row>
    <row r="337" spans="16:44" ht="15.75">
      <c r="P337" s="54"/>
      <c r="Q337" s="54"/>
      <c r="R337" s="54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7"/>
      <c r="AJ337" s="47"/>
      <c r="AK337" s="47"/>
      <c r="AL337" s="47"/>
      <c r="AM337" s="47"/>
      <c r="AN337" s="47"/>
      <c r="AO337" s="47"/>
      <c r="AP337" s="47"/>
      <c r="AQ337" s="47"/>
      <c r="AR337" s="1"/>
    </row>
    <row r="338" spans="16:44" ht="15.75">
      <c r="P338" s="54"/>
      <c r="Q338" s="54"/>
      <c r="R338" s="54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7"/>
      <c r="AJ338" s="47"/>
      <c r="AK338" s="47"/>
      <c r="AL338" s="47"/>
      <c r="AM338" s="47"/>
      <c r="AN338" s="47"/>
      <c r="AO338" s="47"/>
      <c r="AP338" s="47"/>
      <c r="AQ338" s="47"/>
      <c r="AR338" s="1"/>
    </row>
    <row r="339" spans="16:44" ht="15.75">
      <c r="P339" s="54"/>
      <c r="Q339" s="54"/>
      <c r="R339" s="54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7"/>
      <c r="AJ339" s="47"/>
      <c r="AK339" s="47"/>
      <c r="AL339" s="47"/>
      <c r="AM339" s="47"/>
      <c r="AN339" s="47"/>
      <c r="AO339" s="47"/>
      <c r="AP339" s="47"/>
      <c r="AQ339" s="47"/>
      <c r="AR339" s="1"/>
    </row>
    <row r="340" spans="16:44" ht="15.75">
      <c r="P340" s="54"/>
      <c r="Q340" s="54"/>
      <c r="R340" s="54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7"/>
      <c r="AJ340" s="47"/>
      <c r="AK340" s="47"/>
      <c r="AL340" s="47"/>
      <c r="AM340" s="47"/>
      <c r="AN340" s="47"/>
      <c r="AO340" s="47"/>
      <c r="AP340" s="47"/>
      <c r="AQ340" s="47"/>
      <c r="AR340" s="1"/>
    </row>
    <row r="341" spans="16:44" ht="15.75">
      <c r="P341" s="54"/>
      <c r="Q341" s="54"/>
      <c r="R341" s="54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7"/>
      <c r="AJ341" s="47"/>
      <c r="AK341" s="47"/>
      <c r="AL341" s="47"/>
      <c r="AM341" s="47"/>
      <c r="AN341" s="47"/>
      <c r="AO341" s="47"/>
      <c r="AP341" s="47"/>
      <c r="AQ341" s="47"/>
      <c r="AR341" s="1"/>
    </row>
    <row r="342" spans="16:44" ht="15.75">
      <c r="P342" s="54"/>
      <c r="Q342" s="54"/>
      <c r="R342" s="54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7"/>
      <c r="AJ342" s="47"/>
      <c r="AK342" s="47"/>
      <c r="AL342" s="47"/>
      <c r="AM342" s="47"/>
      <c r="AN342" s="47"/>
      <c r="AO342" s="47"/>
      <c r="AP342" s="47"/>
      <c r="AQ342" s="47"/>
      <c r="AR342" s="1"/>
    </row>
    <row r="343" spans="16:44" ht="15.75">
      <c r="P343" s="55"/>
      <c r="Q343" s="55"/>
      <c r="R343" s="55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48"/>
      <c r="AJ343" s="48"/>
      <c r="AK343" s="48"/>
      <c r="AL343" s="48"/>
      <c r="AM343" s="48"/>
      <c r="AN343" s="48"/>
      <c r="AO343" s="48"/>
      <c r="AP343" s="48"/>
      <c r="AQ343" s="48"/>
      <c r="AR343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Banská Šťiavnica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Mestský úrad</dc:creator>
  <cp:keywords/>
  <dc:description/>
  <cp:lastModifiedBy>admin</cp:lastModifiedBy>
  <cp:lastPrinted>2023-11-14T09:56:11Z</cp:lastPrinted>
  <dcterms:created xsi:type="dcterms:W3CDTF">1999-07-02T05:42:20Z</dcterms:created>
  <dcterms:modified xsi:type="dcterms:W3CDTF">2023-11-14T10:12:36Z</dcterms:modified>
  <cp:category/>
  <cp:version/>
  <cp:contentType/>
  <cp:contentStatus/>
</cp:coreProperties>
</file>